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a8df8624b2a753c6/supports ios/supports 2024/Excel 2024 1er niveau/exos excel 2024 niv1/"/>
    </mc:Choice>
  </mc:AlternateContent>
  <xr:revisionPtr revIDLastSave="2" documentId="11_94BD69A85D2C9B2D3350E8F3251BB81D605F847D" xr6:coauthVersionLast="47" xr6:coauthVersionMax="47" xr10:uidLastSave="{A920CF76-541F-4024-B981-E1C18C28BE5F}"/>
  <workbookProtection lockStructure="1"/>
  <bookViews>
    <workbookView xWindow="1995" yWindow="4035" windowWidth="17880" windowHeight="11580" tabRatio="210" xr2:uid="{00000000-000D-0000-FFFF-FFFF00000000}"/>
  </bookViews>
  <sheets>
    <sheet name="EMPRUNT" sheetId="1" r:id="rId1"/>
  </sheets>
  <definedNames>
    <definedName name="_Table1_In1" localSheetId="0" hidden="1">EMPRUNT!$B$12</definedName>
    <definedName name="_Table1_Out" localSheetId="0" hidden="1">EMPRUNT!$O$7:$W$19</definedName>
    <definedName name="_Table2_In1" localSheetId="0" hidden="1">EMPRUNT!$B$12</definedName>
    <definedName name="_Table2_In2" localSheetId="0" hidden="1">EMPRUNT!$B$8</definedName>
    <definedName name="_Table2_Out" localSheetId="0" hidden="1">EMPRUNT!$O$7:$W$19</definedName>
    <definedName name="_xlnm.Print_Titles" localSheetId="0">EMPRUNT!$D:$D,EMPRUNT!$8:$8</definedName>
    <definedName name="MENS">EMPRUNT!$B$21</definedName>
    <definedName name="No">EMPRUNT!$B$5</definedName>
    <definedName name="NUMERO">EMPRUNT!$B$5</definedName>
    <definedName name="PERIODES">EMPRUNT!$B$10</definedName>
    <definedName name="PRINCIPAL">EMPRUNT!$B$8</definedName>
    <definedName name="TABLE">EMPRUNT!$O$7:$W$19</definedName>
    <definedName name="TAUX">EMPRUNT!$B$9</definedName>
    <definedName name="Z_06D897F3_41FE_40F7_9CC7_EC68A1D6592B_.wvu.PrintArea" localSheetId="0" hidden="1">EMPRUNT!$E$9:$J$68</definedName>
    <definedName name="Z_06D897F3_41FE_40F7_9CC7_EC68A1D6592B_.wvu.PrintTitles" localSheetId="0" hidden="1">EMPRUNT!$D:$D,EMPRUNT!$8:$8</definedName>
    <definedName name="Z_B66CA19A_0FEE_4E55_B2E4_E958B77B4839_.wvu.PrintArea" localSheetId="0" hidden="1">EMPRUNT!$E$9:$J$68</definedName>
    <definedName name="Z_B66CA19A_0FEE_4E55_B2E4_E958B77B4839_.wvu.PrintTitles" localSheetId="0" hidden="1">EMPRUNT!$D:$D,EMPRUNT!$8:$8</definedName>
    <definedName name="_xlnm.Print_Area" localSheetId="0">EMPRUNT!$E$9:$J$68</definedName>
  </definedNames>
  <calcPr calcId="191029"/>
  <customWorkbookViews>
    <customWorkbookView name="joel.green@laposte.net - Affichage personnalisé" guid="{06D897F3-41FE-40F7-9CC7-EC68A1D6592B}" mergeInterval="0" personalView="1" xWindow="503" yWindow="123" windowWidth="1024" windowHeight="768" tabRatio="210" activeSheetId="1"/>
    <customWorkbookView name="joel - Affichage personnalisé" guid="{B66CA19A-0FEE-4E55-B2E4-E958B77B4839}" mergeInterval="0" personalView="1" maximized="1" xWindow="-8" yWindow="-8" windowWidth="1696" windowHeight="1026" tabRatio="21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4" i="1" s="1"/>
  <c r="B10" i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B6" i="1" l="1"/>
  <c r="B3" i="1"/>
  <c r="B22" i="1"/>
  <c r="B21" i="1"/>
  <c r="E9" i="1"/>
  <c r="I9" i="1" l="1"/>
  <c r="F9" i="1"/>
  <c r="H9" i="1" s="1"/>
  <c r="J9" i="1" l="1"/>
  <c r="E10" i="1"/>
  <c r="I10" i="1" s="1"/>
  <c r="G9" i="1"/>
  <c r="F10" i="1" l="1"/>
  <c r="H10" i="1" s="1"/>
  <c r="G10" i="1" l="1"/>
  <c r="E11" i="1"/>
  <c r="J10" i="1"/>
  <c r="F11" i="1" l="1"/>
  <c r="H11" i="1" s="1"/>
  <c r="I11" i="1"/>
  <c r="G11" i="1" l="1"/>
  <c r="J11" i="1"/>
  <c r="E12" i="1"/>
  <c r="I12" i="1" s="1"/>
  <c r="F12" i="1" l="1"/>
  <c r="H12" i="1" s="1"/>
  <c r="E13" i="1" l="1"/>
  <c r="J12" i="1"/>
  <c r="G12" i="1"/>
  <c r="F13" i="1" l="1"/>
  <c r="H13" i="1" s="1"/>
  <c r="I13" i="1"/>
  <c r="G13" i="1" l="1"/>
  <c r="J13" i="1"/>
  <c r="E14" i="1"/>
  <c r="I14" i="1" s="1"/>
  <c r="F14" i="1" l="1"/>
  <c r="H14" i="1" s="1"/>
  <c r="E15" i="1" l="1"/>
  <c r="J14" i="1"/>
  <c r="G14" i="1"/>
  <c r="F15" i="1" l="1"/>
  <c r="H15" i="1" s="1"/>
  <c r="I15" i="1"/>
  <c r="G15" i="1" l="1"/>
  <c r="J15" i="1"/>
  <c r="E16" i="1"/>
  <c r="I16" i="1" s="1"/>
  <c r="F16" i="1" l="1"/>
  <c r="H16" i="1" s="1"/>
  <c r="E17" i="1" l="1"/>
  <c r="J16" i="1"/>
  <c r="G16" i="1"/>
  <c r="F17" i="1" l="1"/>
  <c r="H17" i="1" s="1"/>
  <c r="I17" i="1"/>
  <c r="G17" i="1" l="1"/>
  <c r="J17" i="1"/>
  <c r="E18" i="1"/>
  <c r="F18" i="1" l="1"/>
  <c r="H18" i="1" s="1"/>
  <c r="I18" i="1"/>
  <c r="G18" i="1" l="1"/>
  <c r="J18" i="1"/>
  <c r="E19" i="1"/>
  <c r="F19" i="1" l="1"/>
  <c r="H19" i="1" s="1"/>
  <c r="I19" i="1"/>
  <c r="G19" i="1" l="1"/>
  <c r="J19" i="1"/>
  <c r="E20" i="1"/>
  <c r="I20" i="1" s="1"/>
  <c r="F20" i="1" l="1"/>
  <c r="H20" i="1" s="1"/>
  <c r="J20" i="1" l="1"/>
  <c r="E21" i="1"/>
  <c r="G20" i="1"/>
  <c r="F21" i="1" l="1"/>
  <c r="H21" i="1" s="1"/>
  <c r="I21" i="1"/>
  <c r="G21" i="1" l="1"/>
  <c r="J21" i="1"/>
  <c r="E22" i="1"/>
  <c r="I22" i="1" s="1"/>
  <c r="F22" i="1" l="1"/>
  <c r="H22" i="1" s="1"/>
  <c r="G22" i="1" l="1"/>
  <c r="J22" i="1"/>
  <c r="E23" i="1"/>
  <c r="F23" i="1" l="1"/>
  <c r="H23" i="1" s="1"/>
  <c r="I23" i="1"/>
  <c r="G23" i="1" l="1"/>
  <c r="J23" i="1"/>
  <c r="E24" i="1"/>
  <c r="F24" i="1" l="1"/>
  <c r="H24" i="1" s="1"/>
  <c r="I24" i="1"/>
  <c r="G24" i="1" l="1"/>
  <c r="J24" i="1"/>
  <c r="E25" i="1"/>
  <c r="F25" i="1" l="1"/>
  <c r="H25" i="1" s="1"/>
  <c r="I25" i="1"/>
  <c r="G25" i="1" l="1"/>
  <c r="J25" i="1"/>
  <c r="E26" i="1"/>
  <c r="I26" i="1" s="1"/>
  <c r="F26" i="1" l="1"/>
  <c r="H26" i="1" s="1"/>
  <c r="J26" i="1" l="1"/>
  <c r="E27" i="1"/>
  <c r="G26" i="1"/>
  <c r="F27" i="1" l="1"/>
  <c r="H27" i="1" s="1"/>
  <c r="I27" i="1"/>
  <c r="G27" i="1" l="1"/>
  <c r="J27" i="1"/>
  <c r="E28" i="1"/>
  <c r="F28" i="1" l="1"/>
  <c r="H28" i="1" s="1"/>
  <c r="I28" i="1"/>
  <c r="J28" i="1" l="1"/>
  <c r="E29" i="1"/>
  <c r="I29" i="1" s="1"/>
  <c r="G28" i="1"/>
  <c r="F29" i="1" l="1"/>
  <c r="H29" i="1" s="1"/>
  <c r="G29" i="1" l="1"/>
  <c r="J29" i="1"/>
  <c r="E30" i="1"/>
  <c r="F30" i="1" l="1"/>
  <c r="H30" i="1" s="1"/>
  <c r="I30" i="1"/>
  <c r="G30" i="1" l="1"/>
  <c r="J30" i="1"/>
  <c r="E31" i="1"/>
  <c r="I31" i="1" s="1"/>
  <c r="F31" i="1" l="1"/>
  <c r="H31" i="1" s="1"/>
  <c r="J31" i="1" l="1"/>
  <c r="E32" i="1"/>
  <c r="G31" i="1"/>
  <c r="F32" i="1" l="1"/>
  <c r="H32" i="1" s="1"/>
  <c r="I32" i="1"/>
  <c r="J32" i="1" l="1"/>
  <c r="E33" i="1"/>
  <c r="I33" i="1" s="1"/>
  <c r="G32" i="1"/>
  <c r="F33" i="1" l="1"/>
  <c r="H33" i="1" s="1"/>
  <c r="J33" i="1" l="1"/>
  <c r="E34" i="1"/>
  <c r="G33" i="1"/>
  <c r="F34" i="1" l="1"/>
  <c r="H34" i="1" s="1"/>
  <c r="I34" i="1"/>
  <c r="G34" i="1" l="1"/>
  <c r="J34" i="1"/>
  <c r="E35" i="1"/>
  <c r="I35" i="1" s="1"/>
  <c r="F35" i="1" l="1"/>
  <c r="H35" i="1" s="1"/>
  <c r="J35" i="1" l="1"/>
  <c r="E36" i="1"/>
  <c r="G35" i="1"/>
  <c r="F36" i="1" l="1"/>
  <c r="H36" i="1" s="1"/>
  <c r="I36" i="1"/>
  <c r="G36" i="1" l="1"/>
  <c r="J36" i="1"/>
  <c r="E37" i="1"/>
  <c r="I37" i="1" s="1"/>
  <c r="F37" i="1" l="1"/>
  <c r="H37" i="1" s="1"/>
  <c r="J37" i="1" l="1"/>
  <c r="E38" i="1"/>
  <c r="G37" i="1"/>
  <c r="F38" i="1" l="1"/>
  <c r="H38" i="1" s="1"/>
  <c r="I38" i="1"/>
  <c r="G38" i="1" l="1"/>
  <c r="J38" i="1"/>
  <c r="E39" i="1"/>
  <c r="I39" i="1" s="1"/>
  <c r="F39" i="1" l="1"/>
  <c r="H39" i="1" s="1"/>
  <c r="E40" i="1" l="1"/>
  <c r="J39" i="1"/>
  <c r="G39" i="1"/>
  <c r="F40" i="1" l="1"/>
  <c r="H40" i="1" s="1"/>
  <c r="I40" i="1"/>
  <c r="G40" i="1" l="1"/>
  <c r="J40" i="1"/>
  <c r="E41" i="1"/>
  <c r="I41" i="1" s="1"/>
  <c r="F41" i="1" l="1"/>
  <c r="H41" i="1" s="1"/>
  <c r="J41" i="1" l="1"/>
  <c r="E42" i="1"/>
  <c r="G41" i="1"/>
  <c r="F42" i="1" l="1"/>
  <c r="H42" i="1" s="1"/>
  <c r="I42" i="1"/>
  <c r="G42" i="1" l="1"/>
  <c r="J42" i="1"/>
  <c r="E43" i="1"/>
  <c r="I43" i="1" s="1"/>
  <c r="F43" i="1" l="1"/>
  <c r="H43" i="1" s="1"/>
  <c r="E44" i="1" l="1"/>
  <c r="J43" i="1"/>
  <c r="G43" i="1"/>
  <c r="F44" i="1" l="1"/>
  <c r="H44" i="1" s="1"/>
  <c r="I44" i="1"/>
  <c r="G44" i="1" l="1"/>
  <c r="J44" i="1"/>
  <c r="E45" i="1"/>
  <c r="I45" i="1" s="1"/>
  <c r="F45" i="1" l="1"/>
  <c r="H45" i="1" s="1"/>
  <c r="J45" i="1" l="1"/>
  <c r="E46" i="1"/>
  <c r="G45" i="1"/>
  <c r="F46" i="1" l="1"/>
  <c r="H46" i="1" s="1"/>
  <c r="I46" i="1"/>
  <c r="J46" i="1" l="1"/>
  <c r="E47" i="1"/>
  <c r="I47" i="1" s="1"/>
  <c r="G46" i="1"/>
  <c r="F47" i="1" l="1"/>
  <c r="H47" i="1" s="1"/>
  <c r="G47" i="1" l="1"/>
  <c r="E48" i="1"/>
  <c r="J47" i="1"/>
  <c r="F48" i="1" l="1"/>
  <c r="H48" i="1" s="1"/>
  <c r="I48" i="1"/>
  <c r="G48" i="1" l="1"/>
  <c r="J48" i="1"/>
  <c r="E49" i="1"/>
  <c r="I49" i="1" s="1"/>
  <c r="F49" i="1" l="1"/>
  <c r="H49" i="1" s="1"/>
  <c r="J49" i="1" l="1"/>
  <c r="E50" i="1"/>
  <c r="G49" i="1"/>
  <c r="F50" i="1" l="1"/>
  <c r="H50" i="1" s="1"/>
  <c r="I50" i="1"/>
  <c r="G50" i="1" l="1"/>
  <c r="J50" i="1"/>
  <c r="E51" i="1"/>
  <c r="I51" i="1" s="1"/>
  <c r="F51" i="1" l="1"/>
  <c r="H51" i="1" s="1"/>
  <c r="E52" i="1" l="1"/>
  <c r="J51" i="1"/>
  <c r="G51" i="1"/>
  <c r="F52" i="1" l="1"/>
  <c r="H52" i="1" s="1"/>
  <c r="I52" i="1"/>
  <c r="G52" i="1" l="1"/>
  <c r="J52" i="1"/>
  <c r="E53" i="1"/>
  <c r="F53" i="1" l="1"/>
  <c r="H53" i="1" s="1"/>
  <c r="I53" i="1"/>
  <c r="J53" i="1" l="1"/>
  <c r="E54" i="1"/>
  <c r="G53" i="1"/>
  <c r="F54" i="1" l="1"/>
  <c r="H54" i="1" s="1"/>
  <c r="I54" i="1"/>
  <c r="G54" i="1" l="1"/>
  <c r="J54" i="1"/>
  <c r="E55" i="1"/>
  <c r="I55" i="1" s="1"/>
  <c r="F55" i="1" l="1"/>
  <c r="H55" i="1" s="1"/>
  <c r="E56" i="1" l="1"/>
  <c r="J55" i="1"/>
  <c r="G55" i="1"/>
  <c r="F56" i="1" l="1"/>
  <c r="H56" i="1" s="1"/>
  <c r="I56" i="1"/>
  <c r="G56" i="1" l="1"/>
  <c r="J56" i="1"/>
  <c r="E57" i="1"/>
  <c r="I57" i="1" s="1"/>
  <c r="F57" i="1" l="1"/>
  <c r="H57" i="1" s="1"/>
  <c r="J57" i="1" l="1"/>
  <c r="E58" i="1"/>
  <c r="G57" i="1"/>
  <c r="F58" i="1" l="1"/>
  <c r="H58" i="1" s="1"/>
  <c r="I58" i="1"/>
  <c r="G58" i="1" l="1"/>
  <c r="J58" i="1"/>
  <c r="E59" i="1"/>
  <c r="I59" i="1" s="1"/>
  <c r="F59" i="1" l="1"/>
  <c r="H59" i="1" s="1"/>
  <c r="E60" i="1" l="1"/>
  <c r="J59" i="1"/>
  <c r="G59" i="1"/>
  <c r="F60" i="1" l="1"/>
  <c r="H60" i="1" s="1"/>
  <c r="I60" i="1"/>
  <c r="G60" i="1" l="1"/>
  <c r="J60" i="1"/>
  <c r="E61" i="1"/>
  <c r="I61" i="1" s="1"/>
  <c r="F61" i="1" l="1"/>
  <c r="H61" i="1" s="1"/>
  <c r="J61" i="1" l="1"/>
  <c r="E62" i="1"/>
  <c r="G61" i="1"/>
  <c r="F62" i="1" l="1"/>
  <c r="H62" i="1" s="1"/>
  <c r="I62" i="1"/>
  <c r="G62" i="1" l="1"/>
  <c r="J62" i="1"/>
  <c r="E63" i="1"/>
  <c r="I63" i="1" s="1"/>
  <c r="F63" i="1" l="1"/>
  <c r="H63" i="1" s="1"/>
  <c r="E64" i="1" l="1"/>
  <c r="J63" i="1"/>
  <c r="G63" i="1"/>
  <c r="F64" i="1" l="1"/>
  <c r="H64" i="1" s="1"/>
  <c r="I64" i="1"/>
  <c r="G64" i="1" l="1"/>
  <c r="J64" i="1"/>
  <c r="E65" i="1"/>
  <c r="I65" i="1" s="1"/>
  <c r="F65" i="1" l="1"/>
  <c r="H65" i="1" s="1"/>
  <c r="J65" i="1" l="1"/>
  <c r="E66" i="1"/>
  <c r="G65" i="1"/>
  <c r="F66" i="1" l="1"/>
  <c r="H66" i="1" s="1"/>
  <c r="I66" i="1"/>
  <c r="G66" i="1" l="1"/>
  <c r="J66" i="1"/>
  <c r="E67" i="1"/>
  <c r="I67" i="1" s="1"/>
  <c r="F67" i="1" l="1"/>
  <c r="H67" i="1" s="1"/>
  <c r="E68" i="1" l="1"/>
  <c r="J67" i="1"/>
  <c r="G67" i="1"/>
  <c r="F68" i="1" l="1"/>
  <c r="H68" i="1" s="1"/>
  <c r="J68" i="1" s="1"/>
  <c r="I68" i="1"/>
  <c r="G68" i="1" l="1"/>
</calcChain>
</file>

<file path=xl/sharedStrings.xml><?xml version="1.0" encoding="utf-8"?>
<sst xmlns="http://schemas.openxmlformats.org/spreadsheetml/2006/main" count="25" uniqueCount="23">
  <si>
    <t>DECOMPOSITION INTERETS/CAPITAL - EMPRUNT A ANNUITES CONSTANTES</t>
  </si>
  <si>
    <t>MENSUALITE</t>
  </si>
  <si>
    <t xml:space="preserve"> =VPM(TAUX;PERIODES;-PRINCIPAL;;0)</t>
  </si>
  <si>
    <t>INTERETS</t>
  </si>
  <si>
    <t xml:space="preserve"> =INTPER(TAUX;No;PERIODES;-PRINCIPAL;;0)</t>
  </si>
  <si>
    <t>NUMERO</t>
  </si>
  <si>
    <t xml:space="preserve">  faire varier</t>
  </si>
  <si>
    <t>CAPITAL</t>
  </si>
  <si>
    <t xml:space="preserve"> =PRINCPER(TAUX;No;PERIODES;-PRINCIPAL;;0)</t>
  </si>
  <si>
    <t>CAPITAL :</t>
  </si>
  <si>
    <t>PERIODE</t>
  </si>
  <si>
    <t>INTERET</t>
  </si>
  <si>
    <t>INT+CAP</t>
  </si>
  <si>
    <t>CUM. CAP</t>
  </si>
  <si>
    <t>CUM. INT</t>
  </si>
  <si>
    <t>RESTE CAP</t>
  </si>
  <si>
    <t>TAUX PERIODE :</t>
  </si>
  <si>
    <t>NB PERIODES :</t>
  </si>
  <si>
    <t>TAUX/AN :</t>
  </si>
  <si>
    <t>COEF.RED. :</t>
  </si>
  <si>
    <t>N.PERIOD/AN :</t>
  </si>
  <si>
    <t>N.ANNEES :</t>
  </si>
  <si>
    <t>MENSUALITE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</si>
</sst>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Courier"/>
    </font>
    <font>
      <b/>
      <u/>
      <sz val="12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i/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14"/>
      <color theme="2" tint="-0.749992370372631"/>
      <name val="Arial"/>
      <family val="2"/>
    </font>
    <font>
      <b/>
      <sz val="8"/>
      <color theme="2" tint="-0.749992370372631"/>
      <name val="Arial"/>
      <family val="2"/>
    </font>
    <font>
      <sz val="8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b/>
      <sz val="11"/>
      <color theme="4" tint="-0.249977111117893"/>
      <name val="Arial"/>
      <family val="2"/>
    </font>
    <font>
      <b/>
      <sz val="9"/>
      <color theme="2" tint="-0.749992370372631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" fontId="2" fillId="0" borderId="0" xfId="0" applyNumberFormat="1" applyFont="1"/>
    <xf numFmtId="3" fontId="2" fillId="0" borderId="0" xfId="0" applyNumberFormat="1" applyFont="1"/>
    <xf numFmtId="10" fontId="6" fillId="0" borderId="0" xfId="0" applyNumberFormat="1" applyFont="1"/>
    <xf numFmtId="4" fontId="5" fillId="0" borderId="0" xfId="0" applyNumberFormat="1" applyFont="1" applyAlignment="1">
      <alignment horizontal="right"/>
    </xf>
    <xf numFmtId="4" fontId="6" fillId="0" borderId="0" xfId="0" applyNumberFormat="1" applyFont="1"/>
    <xf numFmtId="4" fontId="2" fillId="0" borderId="0" xfId="0" applyNumberFormat="1" applyFont="1"/>
    <xf numFmtId="0" fontId="1" fillId="0" borderId="0" xfId="0" applyFont="1" applyAlignment="1">
      <alignment horizontal="left"/>
    </xf>
    <xf numFmtId="10" fontId="3" fillId="0" borderId="0" xfId="0" applyNumberFormat="1" applyFont="1"/>
    <xf numFmtId="0" fontId="4" fillId="0" borderId="0" xfId="0" applyFont="1"/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0" borderId="0" xfId="0" applyFont="1"/>
    <xf numFmtId="10" fontId="5" fillId="0" borderId="0" xfId="0" applyNumberFormat="1" applyFont="1" applyAlignment="1">
      <alignment horizontal="right"/>
    </xf>
    <xf numFmtId="0" fontId="3" fillId="0" borderId="0" xfId="0" applyFont="1"/>
    <xf numFmtId="0" fontId="7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>
      <alignment horizontal="center"/>
    </xf>
    <xf numFmtId="0" fontId="8" fillId="2" borderId="9" xfId="0" applyFont="1" applyFill="1" applyBorder="1" applyProtection="1">
      <protection hidden="1"/>
    </xf>
    <xf numFmtId="0" fontId="8" fillId="2" borderId="9" xfId="0" applyFont="1" applyFill="1" applyBorder="1"/>
    <xf numFmtId="0" fontId="8" fillId="2" borderId="10" xfId="0" applyFont="1" applyFill="1" applyBorder="1"/>
    <xf numFmtId="0" fontId="8" fillId="2" borderId="0" xfId="0" applyFont="1" applyFill="1"/>
    <xf numFmtId="0" fontId="8" fillId="2" borderId="0" xfId="0" applyFont="1" applyFill="1" applyProtection="1">
      <protection hidden="1"/>
    </xf>
    <xf numFmtId="0" fontId="9" fillId="2" borderId="2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3" fontId="10" fillId="2" borderId="0" xfId="0" applyNumberFormat="1" applyFont="1" applyFill="1" applyAlignment="1">
      <alignment horizontal="left"/>
    </xf>
    <xf numFmtId="0" fontId="10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1" fillId="2" borderId="8" xfId="0" applyFont="1" applyFill="1" applyBorder="1"/>
    <xf numFmtId="3" fontId="11" fillId="2" borderId="9" xfId="0" applyNumberFormat="1" applyFont="1" applyFill="1" applyBorder="1" applyAlignment="1">
      <alignment horizontal="left"/>
    </xf>
    <xf numFmtId="0" fontId="11" fillId="2" borderId="9" xfId="0" applyFont="1" applyFill="1" applyBorder="1" applyAlignment="1" applyProtection="1">
      <alignment horizontal="left"/>
      <protection hidden="1"/>
    </xf>
    <xf numFmtId="0" fontId="11" fillId="2" borderId="9" xfId="0" applyFont="1" applyFill="1" applyBorder="1" applyProtection="1">
      <protection hidden="1"/>
    </xf>
    <xf numFmtId="0" fontId="11" fillId="2" borderId="0" xfId="0" applyFont="1" applyFill="1"/>
    <xf numFmtId="0" fontId="11" fillId="2" borderId="0" xfId="0" applyFont="1" applyFill="1" applyProtection="1">
      <protection hidden="1"/>
    </xf>
    <xf numFmtId="0" fontId="12" fillId="2" borderId="11" xfId="0" applyFont="1" applyFill="1" applyBorder="1"/>
    <xf numFmtId="0" fontId="12" fillId="2" borderId="13" xfId="0" applyFont="1" applyFill="1" applyBorder="1"/>
    <xf numFmtId="0" fontId="12" fillId="2" borderId="15" xfId="0" applyFont="1" applyFill="1" applyBorder="1"/>
    <xf numFmtId="0" fontId="13" fillId="2" borderId="13" xfId="0" applyFont="1" applyFill="1" applyBorder="1"/>
    <xf numFmtId="0" fontId="13" fillId="2" borderId="0" xfId="0" applyFont="1" applyFill="1" applyAlignment="1">
      <alignment horizontal="left"/>
    </xf>
    <xf numFmtId="4" fontId="13" fillId="2" borderId="0" xfId="0" applyNumberFormat="1" applyFont="1" applyFill="1" applyAlignment="1">
      <alignment horizontal="left"/>
    </xf>
    <xf numFmtId="0" fontId="13" fillId="2" borderId="8" xfId="0" applyFont="1" applyFill="1" applyBorder="1"/>
    <xf numFmtId="4" fontId="13" fillId="2" borderId="10" xfId="0" applyNumberFormat="1" applyFont="1" applyFill="1" applyBorder="1" applyAlignment="1">
      <alignment horizontal="left"/>
    </xf>
    <xf numFmtId="0" fontId="12" fillId="2" borderId="12" xfId="0" applyFont="1" applyFill="1" applyBorder="1"/>
    <xf numFmtId="0" fontId="12" fillId="2" borderId="16" xfId="0" applyFont="1" applyFill="1" applyBorder="1"/>
    <xf numFmtId="10" fontId="12" fillId="2" borderId="12" xfId="0" applyNumberFormat="1" applyFont="1" applyFill="1" applyBorder="1"/>
    <xf numFmtId="0" fontId="12" fillId="2" borderId="14" xfId="0" applyFont="1" applyFill="1" applyBorder="1"/>
    <xf numFmtId="3" fontId="14" fillId="3" borderId="0" xfId="0" applyNumberFormat="1" applyFont="1" applyFill="1" applyAlignment="1" applyProtection="1">
      <alignment horizontal="center"/>
      <protection locked="0"/>
    </xf>
    <xf numFmtId="10" fontId="14" fillId="3" borderId="0" xfId="0" applyNumberFormat="1" applyFont="1" applyFill="1" applyAlignment="1" applyProtection="1">
      <alignment horizontal="center"/>
      <protection locked="0"/>
    </xf>
    <xf numFmtId="1" fontId="14" fillId="3" borderId="14" xfId="0" applyNumberFormat="1" applyFont="1" applyFill="1" applyBorder="1" applyProtection="1">
      <protection locked="0"/>
    </xf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3" fontId="16" fillId="4" borderId="4" xfId="0" applyNumberFormat="1" applyFont="1" applyFill="1" applyBorder="1"/>
    <xf numFmtId="3" fontId="16" fillId="4" borderId="5" xfId="0" applyNumberFormat="1" applyFont="1" applyFill="1" applyBorder="1"/>
    <xf numFmtId="3" fontId="16" fillId="4" borderId="6" xfId="0" applyNumberFormat="1" applyFont="1" applyFill="1" applyBorder="1"/>
    <xf numFmtId="3" fontId="16" fillId="4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ype de bois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Type de bois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ype de bois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3"/>
  <sheetViews>
    <sheetView showGridLines="0" tabSelected="1" zoomScaleNormal="100" workbookViewId="0">
      <selection activeCell="I4" sqref="I4"/>
    </sheetView>
  </sheetViews>
  <sheetFormatPr baseColWidth="10" defaultColWidth="10.125" defaultRowHeight="12.75" x14ac:dyDescent="0.2"/>
  <cols>
    <col min="1" max="1" width="16.75" style="1" customWidth="1"/>
    <col min="2" max="2" width="12" style="1" customWidth="1"/>
    <col min="3" max="3" width="2.5" style="1" customWidth="1"/>
    <col min="4" max="10" width="12.375" style="1" customWidth="1"/>
    <col min="11" max="16384" width="10.125" style="1"/>
  </cols>
  <sheetData>
    <row r="1" spans="1:24" ht="19.5" thickTop="1" thickBot="1" x14ac:dyDescent="0.3">
      <c r="A1" s="23" t="s">
        <v>0</v>
      </c>
      <c r="P1" s="9"/>
      <c r="Q1" s="2"/>
      <c r="R1" s="3"/>
      <c r="S1" s="3"/>
      <c r="T1" s="3"/>
      <c r="U1" s="3"/>
      <c r="V1" s="3"/>
      <c r="W1" s="3"/>
    </row>
    <row r="2" spans="1:24" ht="10.5" customHeight="1" thickTop="1" x14ac:dyDescent="0.25">
      <c r="A2" s="8"/>
      <c r="P2" s="9"/>
      <c r="Q2" s="2"/>
      <c r="R2" s="3"/>
      <c r="S2" s="3"/>
      <c r="T2" s="3"/>
      <c r="U2" s="3"/>
      <c r="V2" s="3"/>
      <c r="W2" s="3"/>
    </row>
    <row r="3" spans="1:24" x14ac:dyDescent="0.2">
      <c r="A3" s="24" t="s">
        <v>1</v>
      </c>
      <c r="B3" s="25">
        <f>PMT(TAUX,PERIODES,-PRINCIPAL,,0)</f>
        <v>5096.1182445404602</v>
      </c>
      <c r="C3" s="26" t="s">
        <v>2</v>
      </c>
      <c r="D3" s="27"/>
      <c r="E3" s="16"/>
      <c r="F3" s="17"/>
      <c r="G3" s="17"/>
      <c r="P3" s="9"/>
      <c r="Q3" s="2"/>
      <c r="R3" s="3"/>
      <c r="S3" s="3"/>
      <c r="T3" s="3"/>
      <c r="U3" s="3"/>
      <c r="V3" s="3"/>
      <c r="W3" s="3"/>
    </row>
    <row r="4" spans="1:24" x14ac:dyDescent="0.2">
      <c r="A4" s="28" t="s">
        <v>3</v>
      </c>
      <c r="B4" s="29">
        <f>IPMT(TAUX,No,PERIODES,-PRINCIPAL,,0)</f>
        <v>3601.3395072240169</v>
      </c>
      <c r="C4" s="30" t="s">
        <v>4</v>
      </c>
      <c r="D4" s="31"/>
      <c r="E4" s="18"/>
      <c r="F4" s="19"/>
      <c r="G4" s="20"/>
      <c r="H4" s="10"/>
      <c r="P4" s="9"/>
      <c r="Q4" s="2"/>
      <c r="R4" s="3"/>
      <c r="S4" s="3"/>
      <c r="T4" s="3"/>
      <c r="U4" s="3"/>
      <c r="V4" s="3"/>
      <c r="W4" s="3"/>
    </row>
    <row r="5" spans="1:24" x14ac:dyDescent="0.2">
      <c r="A5" s="32" t="s">
        <v>5</v>
      </c>
      <c r="B5" s="25">
        <v>3</v>
      </c>
      <c r="C5" s="26" t="s">
        <v>6</v>
      </c>
      <c r="D5" s="33"/>
      <c r="E5" s="22"/>
      <c r="F5" s="21"/>
      <c r="G5" s="21"/>
      <c r="P5" s="9"/>
      <c r="Q5" s="2"/>
      <c r="R5" s="3"/>
      <c r="S5" s="3"/>
      <c r="T5" s="3"/>
      <c r="U5" s="3"/>
      <c r="V5" s="3"/>
      <c r="W5" s="3"/>
    </row>
    <row r="6" spans="1:24" x14ac:dyDescent="0.2">
      <c r="A6" s="28" t="s">
        <v>7</v>
      </c>
      <c r="B6" s="29">
        <f>PPMT(TAUX,No,PERIODES,-PRINCIPAL,,0)</f>
        <v>1494.7787373164424</v>
      </c>
      <c r="C6" s="30" t="s">
        <v>8</v>
      </c>
      <c r="D6" s="31"/>
      <c r="E6" s="18"/>
      <c r="F6" s="19"/>
      <c r="G6" s="20"/>
      <c r="P6" s="3"/>
      <c r="Q6" s="3"/>
      <c r="R6" s="11"/>
      <c r="S6" s="11"/>
      <c r="T6" s="11"/>
      <c r="U6" s="11"/>
      <c r="V6" s="11"/>
      <c r="W6" s="11"/>
    </row>
    <row r="7" spans="1:24" ht="13.5" thickBot="1" x14ac:dyDescent="0.25"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16.5" thickTop="1" thickBot="1" x14ac:dyDescent="0.3">
      <c r="A8" s="24" t="s">
        <v>9</v>
      </c>
      <c r="B8" s="46">
        <v>700000</v>
      </c>
      <c r="C8" s="12"/>
      <c r="D8" s="49" t="s">
        <v>10</v>
      </c>
      <c r="E8" s="50" t="s">
        <v>11</v>
      </c>
      <c r="F8" s="50" t="s">
        <v>7</v>
      </c>
      <c r="G8" s="50" t="s">
        <v>12</v>
      </c>
      <c r="H8" s="50" t="s">
        <v>13</v>
      </c>
      <c r="I8" s="50" t="s">
        <v>14</v>
      </c>
      <c r="J8" s="51" t="s">
        <v>15</v>
      </c>
      <c r="O8" s="9"/>
      <c r="P8" s="11"/>
      <c r="Q8" s="11"/>
      <c r="R8" s="11"/>
      <c r="S8" s="11"/>
      <c r="T8" s="11"/>
      <c r="U8" s="11"/>
      <c r="V8" s="11"/>
      <c r="W8" s="11"/>
    </row>
    <row r="9" spans="1:24" ht="14.25" thickTop="1" thickBot="1" x14ac:dyDescent="0.25">
      <c r="A9" s="34" t="s">
        <v>16</v>
      </c>
      <c r="B9" s="44">
        <f>$B$12*$B$15/$B$16</f>
        <v>5.1666666666666666E-3</v>
      </c>
      <c r="C9" s="4"/>
      <c r="D9" s="49">
        <v>1</v>
      </c>
      <c r="E9" s="52">
        <f>B8*B9</f>
        <v>3616.6666666666665</v>
      </c>
      <c r="F9" s="52">
        <f>B22-E9</f>
        <v>1479.4515778737409</v>
      </c>
      <c r="G9" s="52">
        <f t="shared" ref="G9:G40" si="0">SUM(E9:F9)</f>
        <v>5096.1182445404074</v>
      </c>
      <c r="H9" s="52">
        <f>F9</f>
        <v>1479.4515778737409</v>
      </c>
      <c r="I9" s="52">
        <f>E9</f>
        <v>3616.6666666666665</v>
      </c>
      <c r="J9" s="53">
        <f t="shared" ref="J9:J40" si="1">$B$8-H9</f>
        <v>698520.54842212622</v>
      </c>
      <c r="O9" s="9"/>
      <c r="P9" s="11"/>
      <c r="Q9" s="11"/>
      <c r="R9" s="11"/>
      <c r="S9" s="11"/>
      <c r="T9" s="11"/>
      <c r="U9" s="11"/>
      <c r="V9" s="11"/>
      <c r="W9" s="11"/>
    </row>
    <row r="10" spans="1:24" ht="14.25" thickTop="1" thickBot="1" x14ac:dyDescent="0.25">
      <c r="A10" s="35" t="s">
        <v>17</v>
      </c>
      <c r="B10" s="45">
        <f>$B$16*$B$17</f>
        <v>240</v>
      </c>
      <c r="C10" s="13"/>
      <c r="D10" s="49">
        <f>D9+1</f>
        <v>2</v>
      </c>
      <c r="E10" s="52">
        <f t="shared" ref="E10:E41" si="2">(+$B$8-H9)*$B$9</f>
        <v>3609.0228335143188</v>
      </c>
      <c r="F10" s="52">
        <f t="shared" ref="F10:F41" si="3">$B$22-E10</f>
        <v>1487.0954110260886</v>
      </c>
      <c r="G10" s="52">
        <f t="shared" si="0"/>
        <v>5096.1182445404074</v>
      </c>
      <c r="H10" s="52">
        <f>H9+F10</f>
        <v>2966.5469888998296</v>
      </c>
      <c r="I10" s="52">
        <f>I9+E10</f>
        <v>7225.6895001809853</v>
      </c>
      <c r="J10" s="53">
        <f t="shared" si="1"/>
        <v>697033.45301110018</v>
      </c>
      <c r="O10" s="9"/>
      <c r="P10" s="11"/>
      <c r="Q10" s="11"/>
      <c r="R10" s="11"/>
      <c r="S10" s="11"/>
      <c r="T10" s="11"/>
      <c r="U10" s="11"/>
      <c r="V10" s="11"/>
      <c r="W10" s="11"/>
    </row>
    <row r="11" spans="1:24" ht="14.25" thickTop="1" thickBot="1" x14ac:dyDescent="0.25">
      <c r="D11" s="49">
        <f t="shared" ref="D11:D41" si="4">D10+1</f>
        <v>3</v>
      </c>
      <c r="E11" s="52">
        <f t="shared" si="2"/>
        <v>3601.3395072240178</v>
      </c>
      <c r="F11" s="52">
        <f t="shared" si="3"/>
        <v>1494.7787373163897</v>
      </c>
      <c r="G11" s="52">
        <f t="shared" si="0"/>
        <v>5096.1182445404074</v>
      </c>
      <c r="H11" s="52">
        <f t="shared" ref="H11:H41" si="5">H10+F11</f>
        <v>4461.3257262162188</v>
      </c>
      <c r="I11" s="52">
        <f t="shared" ref="I11:I41" si="6">I10+E11</f>
        <v>10827.029007405003</v>
      </c>
      <c r="J11" s="53">
        <f t="shared" si="1"/>
        <v>695538.67427378381</v>
      </c>
      <c r="O11" s="9"/>
      <c r="P11" s="11"/>
      <c r="Q11" s="11"/>
      <c r="R11" s="11"/>
      <c r="S11" s="11"/>
      <c r="T11" s="11"/>
      <c r="U11" s="11"/>
      <c r="V11" s="11"/>
      <c r="W11" s="11"/>
    </row>
    <row r="12" spans="1:24" ht="16.5" thickTop="1" thickBot="1" x14ac:dyDescent="0.3">
      <c r="A12" s="24" t="s">
        <v>18</v>
      </c>
      <c r="B12" s="47">
        <v>6.2E-2</v>
      </c>
      <c r="D12" s="49">
        <f t="shared" si="4"/>
        <v>4</v>
      </c>
      <c r="E12" s="52">
        <f t="shared" si="2"/>
        <v>3593.6164837478832</v>
      </c>
      <c r="F12" s="52">
        <f t="shared" si="3"/>
        <v>1502.5017607925242</v>
      </c>
      <c r="G12" s="52">
        <f t="shared" si="0"/>
        <v>5096.1182445404074</v>
      </c>
      <c r="H12" s="52">
        <f t="shared" si="5"/>
        <v>5963.8274870087425</v>
      </c>
      <c r="I12" s="52">
        <f t="shared" si="6"/>
        <v>14420.645491152885</v>
      </c>
      <c r="J12" s="53">
        <f t="shared" si="1"/>
        <v>694036.17251299124</v>
      </c>
      <c r="O12" s="9"/>
      <c r="P12" s="11"/>
      <c r="Q12" s="11"/>
      <c r="R12" s="11"/>
      <c r="S12" s="11"/>
      <c r="T12" s="11"/>
      <c r="U12" s="11"/>
      <c r="V12" s="11"/>
      <c r="W12" s="11"/>
    </row>
    <row r="13" spans="1:24" ht="14.25" thickTop="1" thickBot="1" x14ac:dyDescent="0.25">
      <c r="D13" s="49">
        <f>D12+1</f>
        <v>5</v>
      </c>
      <c r="E13" s="52">
        <f t="shared" si="2"/>
        <v>3585.8535579837881</v>
      </c>
      <c r="F13" s="52">
        <f t="shared" si="3"/>
        <v>1510.2646865566194</v>
      </c>
      <c r="G13" s="52">
        <f>SUM(E13:F13)</f>
        <v>5096.1182445404074</v>
      </c>
      <c r="H13" s="52">
        <f>H12+F13</f>
        <v>7474.0921735653619</v>
      </c>
      <c r="I13" s="52">
        <f>I12+E13</f>
        <v>18006.499049136673</v>
      </c>
      <c r="J13" s="53">
        <f t="shared" si="1"/>
        <v>692525.90782643459</v>
      </c>
      <c r="O13" s="9"/>
      <c r="P13" s="11"/>
      <c r="Q13" s="11"/>
      <c r="R13" s="11"/>
      <c r="S13" s="11"/>
      <c r="T13" s="11"/>
      <c r="U13" s="11"/>
      <c r="V13" s="11"/>
      <c r="W13" s="11"/>
    </row>
    <row r="14" spans="1:24" ht="14.25" thickTop="1" thickBot="1" x14ac:dyDescent="0.25">
      <c r="D14" s="49">
        <f t="shared" si="4"/>
        <v>6</v>
      </c>
      <c r="E14" s="52">
        <f t="shared" si="2"/>
        <v>3578.0505237699122</v>
      </c>
      <c r="F14" s="52">
        <f t="shared" si="3"/>
        <v>1518.0677207704953</v>
      </c>
      <c r="G14" s="52">
        <f>SUM(E14:F14)</f>
        <v>5096.1182445404074</v>
      </c>
      <c r="H14" s="52">
        <f t="shared" si="5"/>
        <v>8992.1598943358567</v>
      </c>
      <c r="I14" s="52">
        <f>I13+E14</f>
        <v>21584.549572906584</v>
      </c>
      <c r="J14" s="53">
        <f t="shared" si="1"/>
        <v>691007.8401056641</v>
      </c>
      <c r="O14" s="9"/>
      <c r="P14" s="11"/>
      <c r="Q14" s="11"/>
      <c r="R14" s="11"/>
      <c r="S14" s="11"/>
      <c r="T14" s="11"/>
      <c r="U14" s="11"/>
      <c r="V14" s="11"/>
      <c r="W14" s="11"/>
    </row>
    <row r="15" spans="1:24" ht="14.25" thickTop="1" thickBot="1" x14ac:dyDescent="0.25">
      <c r="A15" s="34" t="s">
        <v>19</v>
      </c>
      <c r="B15" s="42">
        <v>1</v>
      </c>
      <c r="C15" s="14"/>
      <c r="D15" s="49">
        <f t="shared" si="4"/>
        <v>7</v>
      </c>
      <c r="E15" s="52">
        <f t="shared" si="2"/>
        <v>3570.2071738792647</v>
      </c>
      <c r="F15" s="52">
        <f t="shared" si="3"/>
        <v>1525.9110706611427</v>
      </c>
      <c r="G15" s="52">
        <f>SUM(E15:F15)</f>
        <v>5096.1182445404074</v>
      </c>
      <c r="H15" s="52">
        <f t="shared" si="5"/>
        <v>10518.070964996999</v>
      </c>
      <c r="I15" s="52">
        <f>I14+E15</f>
        <v>25154.75674678585</v>
      </c>
      <c r="J15" s="53">
        <f t="shared" si="1"/>
        <v>689481.92903500295</v>
      </c>
      <c r="O15" s="9"/>
      <c r="P15" s="11"/>
      <c r="Q15" s="11"/>
      <c r="R15" s="11"/>
      <c r="S15" s="11"/>
      <c r="T15" s="11"/>
      <c r="U15" s="11"/>
      <c r="V15" s="11"/>
      <c r="W15" s="11"/>
    </row>
    <row r="16" spans="1:24" ht="14.25" thickTop="1" thickBot="1" x14ac:dyDescent="0.25">
      <c r="A16" s="36" t="s">
        <v>20</v>
      </c>
      <c r="B16" s="43">
        <v>12</v>
      </c>
      <c r="C16" s="13"/>
      <c r="D16" s="49">
        <f t="shared" si="4"/>
        <v>8</v>
      </c>
      <c r="E16" s="52">
        <f t="shared" si="2"/>
        <v>3562.3233000141818</v>
      </c>
      <c r="F16" s="52">
        <f t="shared" si="3"/>
        <v>1533.7949445262257</v>
      </c>
      <c r="G16" s="52">
        <f>SUM(E16:F16)</f>
        <v>5096.1182445404074</v>
      </c>
      <c r="H16" s="52">
        <f t="shared" si="5"/>
        <v>12051.865909523225</v>
      </c>
      <c r="I16" s="52">
        <f>I15+E16</f>
        <v>28717.080046800031</v>
      </c>
      <c r="J16" s="53">
        <f t="shared" si="1"/>
        <v>687948.13409047679</v>
      </c>
      <c r="O16" s="9"/>
      <c r="P16" s="11"/>
      <c r="Q16" s="11"/>
      <c r="R16" s="11"/>
      <c r="S16" s="11"/>
      <c r="T16" s="11"/>
      <c r="U16" s="11"/>
      <c r="V16" s="11"/>
      <c r="W16" s="11"/>
    </row>
    <row r="17" spans="1:23" ht="16.5" thickTop="1" thickBot="1" x14ac:dyDescent="0.3">
      <c r="A17" s="37" t="s">
        <v>21</v>
      </c>
      <c r="B17" s="48">
        <v>20</v>
      </c>
      <c r="C17" s="13"/>
      <c r="D17" s="49">
        <f t="shared" si="4"/>
        <v>9</v>
      </c>
      <c r="E17" s="52">
        <f t="shared" si="2"/>
        <v>3554.3986928007967</v>
      </c>
      <c r="F17" s="52">
        <f t="shared" si="3"/>
        <v>1541.7195517396108</v>
      </c>
      <c r="G17" s="52">
        <f t="shared" si="0"/>
        <v>5096.1182445404074</v>
      </c>
      <c r="H17" s="52">
        <f>H16+F17</f>
        <v>13593.585461262835</v>
      </c>
      <c r="I17" s="52">
        <f>I16+E17</f>
        <v>32271.478739600829</v>
      </c>
      <c r="J17" s="53">
        <f t="shared" si="1"/>
        <v>686406.41453873715</v>
      </c>
      <c r="O17" s="9"/>
      <c r="P17" s="11"/>
      <c r="Q17" s="11"/>
      <c r="R17" s="11"/>
      <c r="S17" s="11"/>
      <c r="T17" s="11"/>
      <c r="U17" s="11"/>
      <c r="V17" s="11"/>
      <c r="W17" s="11"/>
    </row>
    <row r="18" spans="1:23" ht="14.25" thickTop="1" thickBot="1" x14ac:dyDescent="0.25">
      <c r="C18" s="13"/>
      <c r="D18" s="49">
        <f t="shared" si="4"/>
        <v>10</v>
      </c>
      <c r="E18" s="52">
        <f t="shared" si="2"/>
        <v>3546.4331417834751</v>
      </c>
      <c r="F18" s="52">
        <f t="shared" si="3"/>
        <v>1549.6851027569323</v>
      </c>
      <c r="G18" s="52">
        <f t="shared" si="0"/>
        <v>5096.1182445404074</v>
      </c>
      <c r="H18" s="52">
        <f t="shared" si="5"/>
        <v>15143.270564019767</v>
      </c>
      <c r="I18" s="52">
        <f t="shared" si="6"/>
        <v>35817.911881384302</v>
      </c>
      <c r="J18" s="53">
        <f t="shared" si="1"/>
        <v>684856.7294359802</v>
      </c>
      <c r="O18" s="9"/>
      <c r="P18" s="11"/>
      <c r="Q18" s="11"/>
      <c r="R18" s="11"/>
      <c r="S18" s="11"/>
      <c r="T18" s="11"/>
      <c r="U18" s="11"/>
      <c r="V18" s="11"/>
      <c r="W18" s="11"/>
    </row>
    <row r="19" spans="1:23" ht="14.25" thickTop="1" thickBot="1" x14ac:dyDescent="0.25">
      <c r="D19" s="49">
        <f t="shared" si="4"/>
        <v>11</v>
      </c>
      <c r="E19" s="52">
        <f t="shared" si="2"/>
        <v>3538.426435419231</v>
      </c>
      <c r="F19" s="52">
        <f t="shared" si="3"/>
        <v>1557.6918091211764</v>
      </c>
      <c r="G19" s="52">
        <f t="shared" si="0"/>
        <v>5096.1182445404074</v>
      </c>
      <c r="H19" s="52">
        <f t="shared" si="5"/>
        <v>16700.962373140945</v>
      </c>
      <c r="I19" s="52">
        <f t="shared" si="6"/>
        <v>39356.338316803536</v>
      </c>
      <c r="J19" s="53">
        <f t="shared" si="1"/>
        <v>683299.03762685903</v>
      </c>
      <c r="O19" s="9"/>
      <c r="P19" s="11"/>
      <c r="Q19" s="11"/>
      <c r="R19" s="11"/>
      <c r="S19" s="11"/>
      <c r="T19" s="11"/>
      <c r="U19" s="11"/>
      <c r="V19" s="11"/>
      <c r="W19" s="11"/>
    </row>
    <row r="20" spans="1:23" ht="14.25" thickTop="1" thickBot="1" x14ac:dyDescent="0.25">
      <c r="C20" s="5"/>
      <c r="D20" s="49">
        <f t="shared" si="4"/>
        <v>12</v>
      </c>
      <c r="E20" s="52">
        <f t="shared" si="2"/>
        <v>3530.3783610721048</v>
      </c>
      <c r="F20" s="52">
        <f t="shared" si="3"/>
        <v>1565.7398834683027</v>
      </c>
      <c r="G20" s="52">
        <f t="shared" si="0"/>
        <v>5096.1182445404074</v>
      </c>
      <c r="H20" s="52">
        <f t="shared" si="5"/>
        <v>18266.702256609249</v>
      </c>
      <c r="I20" s="52">
        <f t="shared" si="6"/>
        <v>42886.716677875644</v>
      </c>
      <c r="J20" s="53">
        <f t="shared" si="1"/>
        <v>681733.29774339078</v>
      </c>
      <c r="Q20" s="2"/>
      <c r="R20" s="3"/>
      <c r="S20" s="3"/>
      <c r="T20" s="3"/>
      <c r="U20" s="3"/>
      <c r="V20" s="3"/>
      <c r="W20" s="3"/>
    </row>
    <row r="21" spans="1:23" ht="14.25" thickTop="1" thickBot="1" x14ac:dyDescent="0.25">
      <c r="A21" s="38" t="s">
        <v>22</v>
      </c>
      <c r="B21" s="39">
        <f>PMT($B$9,+$B$10,-+$B$8)</f>
        <v>5096.1182445404602</v>
      </c>
      <c r="C21" s="6"/>
      <c r="D21" s="49">
        <f t="shared" si="4"/>
        <v>13</v>
      </c>
      <c r="E21" s="52">
        <f t="shared" si="2"/>
        <v>3522.2887050075192</v>
      </c>
      <c r="F21" s="52">
        <f t="shared" si="3"/>
        <v>1573.8295395328882</v>
      </c>
      <c r="G21" s="52">
        <f t="shared" si="0"/>
        <v>5096.1182445404074</v>
      </c>
      <c r="H21" s="52">
        <f t="shared" si="5"/>
        <v>19840.531796142139</v>
      </c>
      <c r="I21" s="52">
        <f t="shared" si="6"/>
        <v>46409.005382883166</v>
      </c>
      <c r="J21" s="53">
        <f t="shared" si="1"/>
        <v>680159.46820385789</v>
      </c>
    </row>
    <row r="22" spans="1:23" ht="14.25" thickTop="1" thickBot="1" x14ac:dyDescent="0.25">
      <c r="A22" s="40" t="s">
        <v>22</v>
      </c>
      <c r="B22" s="41">
        <f>$B$8*$B$9/((1-(1+$B$9)^(-$B$10)))</f>
        <v>5096.1182445404074</v>
      </c>
      <c r="D22" s="49">
        <f t="shared" si="4"/>
        <v>14</v>
      </c>
      <c r="E22" s="52">
        <f t="shared" si="2"/>
        <v>3514.1572523865989</v>
      </c>
      <c r="F22" s="52">
        <f t="shared" si="3"/>
        <v>1581.9609921538085</v>
      </c>
      <c r="G22" s="52">
        <f t="shared" si="0"/>
        <v>5096.1182445404074</v>
      </c>
      <c r="H22" s="52">
        <f t="shared" si="5"/>
        <v>21422.492788295946</v>
      </c>
      <c r="I22" s="52">
        <f t="shared" si="6"/>
        <v>49923.162635269764</v>
      </c>
      <c r="J22" s="53">
        <f t="shared" si="1"/>
        <v>678577.50721170404</v>
      </c>
    </row>
    <row r="23" spans="1:23" ht="14.25" thickTop="1" thickBot="1" x14ac:dyDescent="0.25">
      <c r="D23" s="49">
        <f t="shared" si="4"/>
        <v>15</v>
      </c>
      <c r="E23" s="52">
        <f t="shared" si="2"/>
        <v>3505.9837872604708</v>
      </c>
      <c r="F23" s="52">
        <f t="shared" si="3"/>
        <v>1590.1344572799367</v>
      </c>
      <c r="G23" s="52">
        <f t="shared" si="0"/>
        <v>5096.1182445404074</v>
      </c>
      <c r="H23" s="52">
        <f t="shared" si="5"/>
        <v>23012.627245575881</v>
      </c>
      <c r="I23" s="52">
        <f t="shared" si="6"/>
        <v>53429.146422530233</v>
      </c>
      <c r="J23" s="53">
        <f t="shared" si="1"/>
        <v>676987.37275442411</v>
      </c>
    </row>
    <row r="24" spans="1:23" ht="14.25" thickTop="1" thickBot="1" x14ac:dyDescent="0.25">
      <c r="D24" s="49">
        <f t="shared" si="4"/>
        <v>16</v>
      </c>
      <c r="E24" s="52">
        <f t="shared" si="2"/>
        <v>3497.7680925645245</v>
      </c>
      <c r="F24" s="52">
        <f t="shared" si="3"/>
        <v>1598.3501519758829</v>
      </c>
      <c r="G24" s="52">
        <f t="shared" si="0"/>
        <v>5096.1182445404074</v>
      </c>
      <c r="H24" s="52">
        <f t="shared" si="5"/>
        <v>24610.977397551764</v>
      </c>
      <c r="I24" s="52">
        <f t="shared" si="6"/>
        <v>56926.914515094759</v>
      </c>
      <c r="J24" s="53">
        <f t="shared" si="1"/>
        <v>675389.02260244824</v>
      </c>
    </row>
    <row r="25" spans="1:23" ht="14.25" thickTop="1" thickBot="1" x14ac:dyDescent="0.25">
      <c r="D25" s="49">
        <f t="shared" si="4"/>
        <v>17</v>
      </c>
      <c r="E25" s="52">
        <f t="shared" si="2"/>
        <v>3489.5099501126492</v>
      </c>
      <c r="F25" s="52">
        <f t="shared" si="3"/>
        <v>1606.6082944277582</v>
      </c>
      <c r="G25" s="52">
        <f t="shared" si="0"/>
        <v>5096.1182445404074</v>
      </c>
      <c r="H25" s="52">
        <f t="shared" si="5"/>
        <v>26217.585691979522</v>
      </c>
      <c r="I25" s="52">
        <f t="shared" si="6"/>
        <v>60416.424465207405</v>
      </c>
      <c r="J25" s="53">
        <f t="shared" si="1"/>
        <v>673782.4143080205</v>
      </c>
    </row>
    <row r="26" spans="1:23" ht="14.25" thickTop="1" thickBot="1" x14ac:dyDescent="0.25">
      <c r="D26" s="49">
        <f t="shared" si="4"/>
        <v>18</v>
      </c>
      <c r="E26" s="52">
        <f t="shared" si="2"/>
        <v>3481.2091405914393</v>
      </c>
      <c r="F26" s="52">
        <f t="shared" si="3"/>
        <v>1614.9091039489681</v>
      </c>
      <c r="G26" s="52">
        <f t="shared" si="0"/>
        <v>5096.1182445404074</v>
      </c>
      <c r="H26" s="52">
        <f t="shared" si="5"/>
        <v>27832.494795928491</v>
      </c>
      <c r="I26" s="52">
        <f t="shared" si="6"/>
        <v>63897.633605798845</v>
      </c>
      <c r="J26" s="53">
        <f t="shared" si="1"/>
        <v>672167.50520407152</v>
      </c>
    </row>
    <row r="27" spans="1:23" ht="14.25" thickTop="1" thickBot="1" x14ac:dyDescent="0.25">
      <c r="D27" s="49">
        <f t="shared" si="4"/>
        <v>19</v>
      </c>
      <c r="E27" s="52">
        <f t="shared" si="2"/>
        <v>3472.8654435543694</v>
      </c>
      <c r="F27" s="52">
        <f t="shared" si="3"/>
        <v>1623.252800986038</v>
      </c>
      <c r="G27" s="52">
        <f t="shared" si="0"/>
        <v>5096.1182445404074</v>
      </c>
      <c r="H27" s="52">
        <f t="shared" si="5"/>
        <v>29455.747596914531</v>
      </c>
      <c r="I27" s="52">
        <f t="shared" si="6"/>
        <v>67370.49904935321</v>
      </c>
      <c r="J27" s="53">
        <f t="shared" si="1"/>
        <v>670544.25240308547</v>
      </c>
    </row>
    <row r="28" spans="1:23" ht="14.25" thickTop="1" thickBot="1" x14ac:dyDescent="0.25">
      <c r="D28" s="49">
        <f t="shared" si="4"/>
        <v>20</v>
      </c>
      <c r="E28" s="52">
        <f t="shared" si="2"/>
        <v>3464.4786374159416</v>
      </c>
      <c r="F28" s="52">
        <f t="shared" si="3"/>
        <v>1631.6396071244658</v>
      </c>
      <c r="G28" s="52">
        <f t="shared" si="0"/>
        <v>5096.1182445404074</v>
      </c>
      <c r="H28" s="52">
        <f t="shared" si="5"/>
        <v>31087.387204038998</v>
      </c>
      <c r="I28" s="52">
        <f t="shared" si="6"/>
        <v>70834.977686769154</v>
      </c>
      <c r="J28" s="53">
        <f t="shared" si="1"/>
        <v>668912.61279596097</v>
      </c>
    </row>
    <row r="29" spans="1:23" ht="14.25" thickTop="1" thickBot="1" x14ac:dyDescent="0.25">
      <c r="D29" s="49">
        <f t="shared" si="4"/>
        <v>21</v>
      </c>
      <c r="E29" s="52">
        <f t="shared" si="2"/>
        <v>3456.0484994457984</v>
      </c>
      <c r="F29" s="52">
        <f t="shared" si="3"/>
        <v>1640.0697450946091</v>
      </c>
      <c r="G29" s="52">
        <f t="shared" si="0"/>
        <v>5096.1182445404074</v>
      </c>
      <c r="H29" s="52">
        <f t="shared" si="5"/>
        <v>32727.456949133608</v>
      </c>
      <c r="I29" s="52">
        <f t="shared" si="6"/>
        <v>74291.026186214949</v>
      </c>
      <c r="J29" s="53">
        <f t="shared" si="1"/>
        <v>667272.54305086634</v>
      </c>
    </row>
    <row r="30" spans="1:23" ht="14.25" thickTop="1" thickBot="1" x14ac:dyDescent="0.25">
      <c r="D30" s="49">
        <f t="shared" si="4"/>
        <v>22</v>
      </c>
      <c r="E30" s="52">
        <f t="shared" si="2"/>
        <v>3447.5748057628093</v>
      </c>
      <c r="F30" s="52">
        <f t="shared" si="3"/>
        <v>1648.5434387775981</v>
      </c>
      <c r="G30" s="52">
        <f t="shared" si="0"/>
        <v>5096.1182445404074</v>
      </c>
      <c r="H30" s="52">
        <f t="shared" si="5"/>
        <v>34376.000387911205</v>
      </c>
      <c r="I30" s="52">
        <f t="shared" si="6"/>
        <v>77738.600991977757</v>
      </c>
      <c r="J30" s="53">
        <f t="shared" si="1"/>
        <v>665623.99961208878</v>
      </c>
    </row>
    <row r="31" spans="1:23" ht="14.25" thickTop="1" thickBot="1" x14ac:dyDescent="0.25">
      <c r="D31" s="49">
        <f t="shared" si="4"/>
        <v>23</v>
      </c>
      <c r="E31" s="52">
        <f t="shared" si="2"/>
        <v>3439.0573313291252</v>
      </c>
      <c r="F31" s="52">
        <f t="shared" si="3"/>
        <v>1657.0609132112822</v>
      </c>
      <c r="G31" s="52">
        <f t="shared" si="0"/>
        <v>5096.1182445404074</v>
      </c>
      <c r="H31" s="52">
        <f t="shared" si="5"/>
        <v>36033.061301122485</v>
      </c>
      <c r="I31" s="52">
        <f t="shared" si="6"/>
        <v>81177.658323306881</v>
      </c>
      <c r="J31" s="53">
        <f t="shared" si="1"/>
        <v>663966.93869887746</v>
      </c>
    </row>
    <row r="32" spans="1:23" ht="14.25" thickTop="1" thickBot="1" x14ac:dyDescent="0.25">
      <c r="D32" s="49">
        <f t="shared" si="4"/>
        <v>24</v>
      </c>
      <c r="E32" s="52">
        <f t="shared" si="2"/>
        <v>3430.4958499442</v>
      </c>
      <c r="F32" s="52">
        <f t="shared" si="3"/>
        <v>1665.6223945962074</v>
      </c>
      <c r="G32" s="52">
        <f t="shared" si="0"/>
        <v>5096.1182445404074</v>
      </c>
      <c r="H32" s="52">
        <f t="shared" si="5"/>
        <v>37698.68369571869</v>
      </c>
      <c r="I32" s="52">
        <f t="shared" si="6"/>
        <v>84608.154173251081</v>
      </c>
      <c r="J32" s="53">
        <f t="shared" si="1"/>
        <v>662301.31630428135</v>
      </c>
    </row>
    <row r="33" spans="4:10" ht="14.25" thickTop="1" thickBot="1" x14ac:dyDescent="0.25">
      <c r="D33" s="49">
        <f t="shared" si="4"/>
        <v>25</v>
      </c>
      <c r="E33" s="52">
        <f t="shared" si="2"/>
        <v>3421.8901342387871</v>
      </c>
      <c r="F33" s="52">
        <f t="shared" si="3"/>
        <v>1674.2281103016203</v>
      </c>
      <c r="G33" s="52">
        <f t="shared" si="0"/>
        <v>5096.1182445404074</v>
      </c>
      <c r="H33" s="52">
        <f t="shared" si="5"/>
        <v>39372.911806020311</v>
      </c>
      <c r="I33" s="52">
        <f t="shared" si="6"/>
        <v>88030.044307489865</v>
      </c>
      <c r="J33" s="53">
        <f t="shared" si="1"/>
        <v>660627.0881939797</v>
      </c>
    </row>
    <row r="34" spans="4:10" ht="14.25" thickTop="1" thickBot="1" x14ac:dyDescent="0.25">
      <c r="D34" s="49">
        <f t="shared" si="4"/>
        <v>26</v>
      </c>
      <c r="E34" s="52">
        <f t="shared" si="2"/>
        <v>3413.2399556688952</v>
      </c>
      <c r="F34" s="52">
        <f t="shared" si="3"/>
        <v>1682.8782888715123</v>
      </c>
      <c r="G34" s="52">
        <f t="shared" si="0"/>
        <v>5096.1182445404074</v>
      </c>
      <c r="H34" s="52">
        <f t="shared" si="5"/>
        <v>41055.790094891825</v>
      </c>
      <c r="I34" s="52">
        <f t="shared" si="6"/>
        <v>91443.284263158755</v>
      </c>
      <c r="J34" s="53">
        <f t="shared" si="1"/>
        <v>658944.2099051082</v>
      </c>
    </row>
    <row r="35" spans="4:10" ht="14.25" thickTop="1" thickBot="1" x14ac:dyDescent="0.25">
      <c r="D35" s="49">
        <f t="shared" si="4"/>
        <v>27</v>
      </c>
      <c r="E35" s="52">
        <f t="shared" si="2"/>
        <v>3404.5450845097257</v>
      </c>
      <c r="F35" s="52">
        <f t="shared" si="3"/>
        <v>1691.5731600306817</v>
      </c>
      <c r="G35" s="52">
        <f t="shared" si="0"/>
        <v>5096.1182445404074</v>
      </c>
      <c r="H35" s="52">
        <f t="shared" si="5"/>
        <v>42747.363254922508</v>
      </c>
      <c r="I35" s="52">
        <f t="shared" si="6"/>
        <v>94847.829347668478</v>
      </c>
      <c r="J35" s="53">
        <f t="shared" si="1"/>
        <v>657252.63674507744</v>
      </c>
    </row>
    <row r="36" spans="4:10" ht="14.25" thickTop="1" thickBot="1" x14ac:dyDescent="0.25">
      <c r="D36" s="49">
        <f t="shared" si="4"/>
        <v>28</v>
      </c>
      <c r="E36" s="52">
        <f t="shared" si="2"/>
        <v>3395.8052898495666</v>
      </c>
      <c r="F36" s="52">
        <f t="shared" si="3"/>
        <v>1700.3129546908408</v>
      </c>
      <c r="G36" s="52">
        <f t="shared" si="0"/>
        <v>5096.1182445404074</v>
      </c>
      <c r="H36" s="52">
        <f t="shared" si="5"/>
        <v>44447.676209613346</v>
      </c>
      <c r="I36" s="52">
        <f t="shared" si="6"/>
        <v>98243.634637518044</v>
      </c>
      <c r="J36" s="53">
        <f t="shared" si="1"/>
        <v>655552.32379038667</v>
      </c>
    </row>
    <row r="37" spans="4:10" ht="14.25" thickTop="1" thickBot="1" x14ac:dyDescent="0.25">
      <c r="D37" s="49">
        <f t="shared" si="4"/>
        <v>29</v>
      </c>
      <c r="E37" s="52">
        <f t="shared" si="2"/>
        <v>3387.0203395836643</v>
      </c>
      <c r="F37" s="52">
        <f t="shared" si="3"/>
        <v>1709.0979049567432</v>
      </c>
      <c r="G37" s="52">
        <f t="shared" si="0"/>
        <v>5096.1182445404074</v>
      </c>
      <c r="H37" s="52">
        <f t="shared" si="5"/>
        <v>46156.774114570086</v>
      </c>
      <c r="I37" s="52">
        <f t="shared" si="6"/>
        <v>101630.6549771017</v>
      </c>
      <c r="J37" s="53">
        <f t="shared" si="1"/>
        <v>653843.22588542989</v>
      </c>
    </row>
    <row r="38" spans="4:10" ht="14.25" thickTop="1" thickBot="1" x14ac:dyDescent="0.25">
      <c r="D38" s="49">
        <f t="shared" si="4"/>
        <v>30</v>
      </c>
      <c r="E38" s="52">
        <f t="shared" si="2"/>
        <v>3378.1900004080544</v>
      </c>
      <c r="F38" s="52">
        <f t="shared" si="3"/>
        <v>1717.928244132353</v>
      </c>
      <c r="G38" s="52">
        <f t="shared" si="0"/>
        <v>5096.1182445404074</v>
      </c>
      <c r="H38" s="52">
        <f t="shared" si="5"/>
        <v>47874.702358702438</v>
      </c>
      <c r="I38" s="52">
        <f t="shared" si="6"/>
        <v>105008.84497750975</v>
      </c>
      <c r="J38" s="53">
        <f t="shared" si="1"/>
        <v>652125.29764129757</v>
      </c>
    </row>
    <row r="39" spans="4:10" ht="14.25" thickTop="1" thickBot="1" x14ac:dyDescent="0.25">
      <c r="D39" s="49">
        <f t="shared" si="4"/>
        <v>31</v>
      </c>
      <c r="E39" s="52">
        <f t="shared" si="2"/>
        <v>3369.3140378133708</v>
      </c>
      <c r="F39" s="52">
        <f t="shared" si="3"/>
        <v>1726.8042067270367</v>
      </c>
      <c r="G39" s="52">
        <f t="shared" si="0"/>
        <v>5096.1182445404074</v>
      </c>
      <c r="H39" s="52">
        <f t="shared" si="5"/>
        <v>49601.506565429474</v>
      </c>
      <c r="I39" s="52">
        <f t="shared" si="6"/>
        <v>108378.15901532312</v>
      </c>
      <c r="J39" s="53">
        <f t="shared" si="1"/>
        <v>650398.4934345705</v>
      </c>
    </row>
    <row r="40" spans="4:10" ht="14.25" thickTop="1" thickBot="1" x14ac:dyDescent="0.25">
      <c r="D40" s="49">
        <f t="shared" si="4"/>
        <v>32</v>
      </c>
      <c r="E40" s="52">
        <f t="shared" si="2"/>
        <v>3360.3922160786142</v>
      </c>
      <c r="F40" s="52">
        <f t="shared" si="3"/>
        <v>1735.7260284617932</v>
      </c>
      <c r="G40" s="52">
        <f t="shared" si="0"/>
        <v>5096.1182445404074</v>
      </c>
      <c r="H40" s="52">
        <f t="shared" si="5"/>
        <v>51337.232593891269</v>
      </c>
      <c r="I40" s="52">
        <f t="shared" si="6"/>
        <v>111738.55123140174</v>
      </c>
      <c r="J40" s="53">
        <f t="shared" si="1"/>
        <v>648662.76740610879</v>
      </c>
    </row>
    <row r="41" spans="4:10" ht="14.25" thickTop="1" thickBot="1" x14ac:dyDescent="0.25">
      <c r="D41" s="49">
        <f t="shared" si="4"/>
        <v>33</v>
      </c>
      <c r="E41" s="52">
        <f t="shared" si="2"/>
        <v>3351.4242982648952</v>
      </c>
      <c r="F41" s="52">
        <f t="shared" si="3"/>
        <v>1744.6939462755122</v>
      </c>
      <c r="G41" s="52">
        <f t="shared" ref="G41:G68" si="7">SUM(E41:F41)</f>
        <v>5096.1182445404074</v>
      </c>
      <c r="H41" s="52">
        <f t="shared" si="5"/>
        <v>53081.92654016678</v>
      </c>
      <c r="I41" s="52">
        <f t="shared" si="6"/>
        <v>115089.97552966664</v>
      </c>
      <c r="J41" s="53">
        <f t="shared" ref="J41:J68" si="8">$B$8-H41</f>
        <v>646918.07345983316</v>
      </c>
    </row>
    <row r="42" spans="4:10" ht="14.25" thickTop="1" thickBot="1" x14ac:dyDescent="0.25">
      <c r="D42" s="49">
        <f t="shared" ref="D42:D68" si="9">D41+1</f>
        <v>34</v>
      </c>
      <c r="E42" s="52">
        <f t="shared" ref="E42:E68" si="10">(+$B$8-H41)*$B$9</f>
        <v>3342.4100462091378</v>
      </c>
      <c r="F42" s="52">
        <f t="shared" ref="F42:F68" si="11">$B$22-E42</f>
        <v>1753.7081983312696</v>
      </c>
      <c r="G42" s="52">
        <f t="shared" si="7"/>
        <v>5096.1182445404074</v>
      </c>
      <c r="H42" s="52">
        <f t="shared" ref="H42:H68" si="12">H41+F42</f>
        <v>54835.634738498047</v>
      </c>
      <c r="I42" s="52">
        <f t="shared" ref="I42:I68" si="13">I41+E42</f>
        <v>118432.38557587579</v>
      </c>
      <c r="J42" s="53">
        <f t="shared" si="8"/>
        <v>645164.36526150198</v>
      </c>
    </row>
    <row r="43" spans="4:10" ht="14.25" thickTop="1" thickBot="1" x14ac:dyDescent="0.25">
      <c r="D43" s="49">
        <f t="shared" si="9"/>
        <v>35</v>
      </c>
      <c r="E43" s="52">
        <f t="shared" si="10"/>
        <v>3333.3492205177604</v>
      </c>
      <c r="F43" s="52">
        <f t="shared" si="11"/>
        <v>1762.769024022647</v>
      </c>
      <c r="G43" s="52">
        <f t="shared" si="7"/>
        <v>5096.1182445404074</v>
      </c>
      <c r="H43" s="52">
        <f t="shared" si="12"/>
        <v>56598.403762520691</v>
      </c>
      <c r="I43" s="52">
        <f t="shared" si="13"/>
        <v>121765.73479639355</v>
      </c>
      <c r="J43" s="53">
        <f t="shared" si="8"/>
        <v>643401.59623747936</v>
      </c>
    </row>
    <row r="44" spans="4:10" ht="14.25" thickTop="1" thickBot="1" x14ac:dyDescent="0.25">
      <c r="D44" s="49">
        <f t="shared" si="9"/>
        <v>36</v>
      </c>
      <c r="E44" s="54">
        <f t="shared" si="10"/>
        <v>3324.24158056031</v>
      </c>
      <c r="F44" s="54">
        <f t="shared" si="11"/>
        <v>1771.8766639800974</v>
      </c>
      <c r="G44" s="54">
        <f t="shared" si="7"/>
        <v>5096.1182445404074</v>
      </c>
      <c r="H44" s="54">
        <f t="shared" si="12"/>
        <v>58370.280426500787</v>
      </c>
      <c r="I44" s="54">
        <f t="shared" si="13"/>
        <v>125089.97637695385</v>
      </c>
      <c r="J44" s="55">
        <f t="shared" si="8"/>
        <v>641629.71957349917</v>
      </c>
    </row>
    <row r="45" spans="4:10" ht="14.25" thickTop="1" thickBot="1" x14ac:dyDescent="0.25">
      <c r="D45" s="49">
        <f t="shared" si="9"/>
        <v>37</v>
      </c>
      <c r="E45" s="54">
        <f t="shared" si="10"/>
        <v>3315.0868844630791</v>
      </c>
      <c r="F45" s="54">
        <f t="shared" si="11"/>
        <v>1781.0313600773284</v>
      </c>
      <c r="G45" s="54">
        <f t="shared" si="7"/>
        <v>5096.1182445404074</v>
      </c>
      <c r="H45" s="54">
        <f t="shared" si="12"/>
        <v>60151.311786578117</v>
      </c>
      <c r="I45" s="54">
        <f t="shared" si="13"/>
        <v>128405.06326141693</v>
      </c>
      <c r="J45" s="55">
        <f t="shared" si="8"/>
        <v>639848.68821342185</v>
      </c>
    </row>
    <row r="46" spans="4:10" ht="14.25" thickTop="1" thickBot="1" x14ac:dyDescent="0.25">
      <c r="D46" s="49">
        <f t="shared" si="9"/>
        <v>38</v>
      </c>
      <c r="E46" s="54">
        <f t="shared" si="10"/>
        <v>3305.8848891026796</v>
      </c>
      <c r="F46" s="54">
        <f t="shared" si="11"/>
        <v>1790.2333554377278</v>
      </c>
      <c r="G46" s="54">
        <f t="shared" si="7"/>
        <v>5096.1182445404074</v>
      </c>
      <c r="H46" s="54">
        <f t="shared" si="12"/>
        <v>61941.545142015842</v>
      </c>
      <c r="I46" s="54">
        <f t="shared" si="13"/>
        <v>131710.9481505196</v>
      </c>
      <c r="J46" s="55">
        <f t="shared" si="8"/>
        <v>638058.45485798421</v>
      </c>
    </row>
    <row r="47" spans="4:10" ht="14.25" thickTop="1" thickBot="1" x14ac:dyDescent="0.25">
      <c r="D47" s="49">
        <f t="shared" si="9"/>
        <v>39</v>
      </c>
      <c r="E47" s="54">
        <f t="shared" si="10"/>
        <v>3296.6353500995851</v>
      </c>
      <c r="F47" s="54">
        <f t="shared" si="11"/>
        <v>1799.4828944408223</v>
      </c>
      <c r="G47" s="54">
        <f t="shared" si="7"/>
        <v>5096.1182445404074</v>
      </c>
      <c r="H47" s="54">
        <f t="shared" si="12"/>
        <v>63741.028036456664</v>
      </c>
      <c r="I47" s="54">
        <f t="shared" si="13"/>
        <v>135007.58350061919</v>
      </c>
      <c r="J47" s="55">
        <f t="shared" si="8"/>
        <v>636258.97196354333</v>
      </c>
    </row>
    <row r="48" spans="4:10" ht="14.25" thickTop="1" thickBot="1" x14ac:dyDescent="0.25">
      <c r="D48" s="49">
        <f t="shared" si="9"/>
        <v>40</v>
      </c>
      <c r="E48" s="54">
        <f t="shared" si="10"/>
        <v>3287.3380218116404</v>
      </c>
      <c r="F48" s="54">
        <f t="shared" si="11"/>
        <v>1808.7802227287671</v>
      </c>
      <c r="G48" s="54">
        <f t="shared" si="7"/>
        <v>5096.1182445404074</v>
      </c>
      <c r="H48" s="54">
        <f t="shared" si="12"/>
        <v>65549.808259185433</v>
      </c>
      <c r="I48" s="54">
        <f t="shared" si="13"/>
        <v>138294.92152243084</v>
      </c>
      <c r="J48" s="55">
        <f t="shared" si="8"/>
        <v>634450.1917408146</v>
      </c>
    </row>
    <row r="49" spans="1:11" ht="14.25" thickTop="1" thickBot="1" x14ac:dyDescent="0.25">
      <c r="B49" s="7"/>
      <c r="C49" s="7"/>
      <c r="D49" s="49">
        <f t="shared" si="9"/>
        <v>41</v>
      </c>
      <c r="E49" s="54">
        <f t="shared" si="10"/>
        <v>3277.992657327542</v>
      </c>
      <c r="F49" s="54">
        <f t="shared" si="11"/>
        <v>1818.1255872128654</v>
      </c>
      <c r="G49" s="54">
        <f t="shared" si="7"/>
        <v>5096.1182445404074</v>
      </c>
      <c r="H49" s="54">
        <f t="shared" si="12"/>
        <v>67367.9338463983</v>
      </c>
      <c r="I49" s="54">
        <f t="shared" si="13"/>
        <v>141572.91417975837</v>
      </c>
      <c r="J49" s="55">
        <f t="shared" si="8"/>
        <v>632632.06615360174</v>
      </c>
    </row>
    <row r="50" spans="1:11" ht="14.25" thickTop="1" thickBot="1" x14ac:dyDescent="0.25">
      <c r="B50" s="15"/>
      <c r="C50" s="15"/>
      <c r="D50" s="49">
        <f t="shared" si="9"/>
        <v>42</v>
      </c>
      <c r="E50" s="54">
        <f t="shared" si="10"/>
        <v>3268.5990084602759</v>
      </c>
      <c r="F50" s="54">
        <f t="shared" si="11"/>
        <v>1827.5192360801316</v>
      </c>
      <c r="G50" s="54">
        <f t="shared" si="7"/>
        <v>5096.1182445404074</v>
      </c>
      <c r="H50" s="54">
        <f t="shared" si="12"/>
        <v>69195.453082478431</v>
      </c>
      <c r="I50" s="54">
        <f t="shared" si="13"/>
        <v>144841.51318821864</v>
      </c>
      <c r="J50" s="55">
        <f t="shared" si="8"/>
        <v>630804.54691752163</v>
      </c>
    </row>
    <row r="51" spans="1:11" ht="14.25" thickTop="1" thickBot="1" x14ac:dyDescent="0.25">
      <c r="B51" s="9"/>
      <c r="C51" s="9"/>
      <c r="D51" s="49">
        <f t="shared" si="9"/>
        <v>43</v>
      </c>
      <c r="E51" s="54">
        <f t="shared" si="10"/>
        <v>3259.1568257405283</v>
      </c>
      <c r="F51" s="54">
        <f t="shared" si="11"/>
        <v>1836.9614187998791</v>
      </c>
      <c r="G51" s="54">
        <f t="shared" si="7"/>
        <v>5096.1182445404074</v>
      </c>
      <c r="H51" s="54">
        <f t="shared" si="12"/>
        <v>71032.414501278312</v>
      </c>
      <c r="I51" s="54">
        <f t="shared" si="13"/>
        <v>148100.67001395917</v>
      </c>
      <c r="J51" s="55">
        <f t="shared" si="8"/>
        <v>628967.58549872169</v>
      </c>
    </row>
    <row r="52" spans="1:11" ht="14.25" thickTop="1" thickBot="1" x14ac:dyDescent="0.25">
      <c r="B52" s="3"/>
      <c r="C52" s="3"/>
      <c r="D52" s="49">
        <f t="shared" si="9"/>
        <v>44</v>
      </c>
      <c r="E52" s="54">
        <f t="shared" si="10"/>
        <v>3249.6658584100619</v>
      </c>
      <c r="F52" s="54">
        <f t="shared" si="11"/>
        <v>1846.4523861303455</v>
      </c>
      <c r="G52" s="54">
        <f t="shared" si="7"/>
        <v>5096.1182445404074</v>
      </c>
      <c r="H52" s="54">
        <f t="shared" si="12"/>
        <v>72878.866887408658</v>
      </c>
      <c r="I52" s="54">
        <f t="shared" si="13"/>
        <v>151350.33587236924</v>
      </c>
      <c r="J52" s="55">
        <f t="shared" si="8"/>
        <v>627121.13311259134</v>
      </c>
    </row>
    <row r="53" spans="1:11" ht="14.25" thickTop="1" thickBot="1" x14ac:dyDescent="0.25">
      <c r="A53" s="11"/>
      <c r="B53" s="11"/>
      <c r="C53" s="11"/>
      <c r="D53" s="49">
        <f t="shared" si="9"/>
        <v>45</v>
      </c>
      <c r="E53" s="54">
        <f t="shared" si="10"/>
        <v>3240.1258544150551</v>
      </c>
      <c r="F53" s="54">
        <f t="shared" si="11"/>
        <v>1855.9923901253524</v>
      </c>
      <c r="G53" s="54">
        <f t="shared" si="7"/>
        <v>5096.1182445404074</v>
      </c>
      <c r="H53" s="54">
        <f t="shared" si="12"/>
        <v>74734.859277534008</v>
      </c>
      <c r="I53" s="54">
        <f t="shared" si="13"/>
        <v>154590.4617267843</v>
      </c>
      <c r="J53" s="55">
        <f t="shared" si="8"/>
        <v>625265.14072246593</v>
      </c>
      <c r="K53" s="11"/>
    </row>
    <row r="54" spans="1:11" ht="14.25" thickTop="1" thickBot="1" x14ac:dyDescent="0.25">
      <c r="A54" s="9"/>
      <c r="B54" s="11"/>
      <c r="C54" s="11"/>
      <c r="D54" s="49">
        <f t="shared" si="9"/>
        <v>46</v>
      </c>
      <c r="E54" s="54">
        <f t="shared" si="10"/>
        <v>3230.5365603994073</v>
      </c>
      <c r="F54" s="54">
        <f t="shared" si="11"/>
        <v>1865.5816841410001</v>
      </c>
      <c r="G54" s="54">
        <f t="shared" si="7"/>
        <v>5096.1182445404074</v>
      </c>
      <c r="H54" s="54">
        <f t="shared" si="12"/>
        <v>76600.440961675005</v>
      </c>
      <c r="I54" s="54">
        <f t="shared" si="13"/>
        <v>157820.9982871837</v>
      </c>
      <c r="J54" s="55">
        <f t="shared" si="8"/>
        <v>623399.55903832498</v>
      </c>
    </row>
    <row r="55" spans="1:11" ht="14.25" thickTop="1" thickBot="1" x14ac:dyDescent="0.25">
      <c r="A55" s="9"/>
      <c r="B55" s="11"/>
      <c r="C55" s="11"/>
      <c r="D55" s="49">
        <f t="shared" si="9"/>
        <v>47</v>
      </c>
      <c r="E55" s="54">
        <f t="shared" si="10"/>
        <v>3220.8977216980124</v>
      </c>
      <c r="F55" s="54">
        <f t="shared" si="11"/>
        <v>1875.220522842395</v>
      </c>
      <c r="G55" s="54">
        <f t="shared" si="7"/>
        <v>5096.1182445404074</v>
      </c>
      <c r="H55" s="54">
        <f t="shared" si="12"/>
        <v>78475.661484517404</v>
      </c>
      <c r="I55" s="54">
        <f t="shared" si="13"/>
        <v>161041.89600888171</v>
      </c>
      <c r="J55" s="55">
        <f t="shared" si="8"/>
        <v>621524.33851548261</v>
      </c>
    </row>
    <row r="56" spans="1:11" ht="14.25" thickTop="1" thickBot="1" x14ac:dyDescent="0.25">
      <c r="A56" s="9"/>
      <c r="B56" s="11"/>
      <c r="C56" s="11"/>
      <c r="D56" s="49">
        <f t="shared" si="9"/>
        <v>48</v>
      </c>
      <c r="E56" s="54">
        <f t="shared" si="10"/>
        <v>3211.2090823299936</v>
      </c>
      <c r="F56" s="54">
        <f t="shared" si="11"/>
        <v>1884.9091622104138</v>
      </c>
      <c r="G56" s="54">
        <f t="shared" si="7"/>
        <v>5096.1182445404074</v>
      </c>
      <c r="H56" s="54">
        <f t="shared" si="12"/>
        <v>80360.570646727821</v>
      </c>
      <c r="I56" s="54">
        <f t="shared" si="13"/>
        <v>164253.10509121171</v>
      </c>
      <c r="J56" s="55">
        <f t="shared" si="8"/>
        <v>619639.42935327219</v>
      </c>
    </row>
    <row r="57" spans="1:11" ht="14.25" thickTop="1" thickBot="1" x14ac:dyDescent="0.25">
      <c r="A57" s="9"/>
      <c r="B57" s="11"/>
      <c r="C57" s="11"/>
      <c r="D57" s="49">
        <f t="shared" si="9"/>
        <v>49</v>
      </c>
      <c r="E57" s="54">
        <f t="shared" si="10"/>
        <v>3201.4703849919065</v>
      </c>
      <c r="F57" s="54">
        <f t="shared" si="11"/>
        <v>1894.6478595485009</v>
      </c>
      <c r="G57" s="54">
        <f t="shared" si="7"/>
        <v>5096.1182445404074</v>
      </c>
      <c r="H57" s="54">
        <f t="shared" si="12"/>
        <v>82255.218506276316</v>
      </c>
      <c r="I57" s="54">
        <f t="shared" si="13"/>
        <v>167454.57547620361</v>
      </c>
      <c r="J57" s="55">
        <f t="shared" si="8"/>
        <v>617744.78149372363</v>
      </c>
    </row>
    <row r="58" spans="1:11" ht="14.25" thickTop="1" thickBot="1" x14ac:dyDescent="0.25">
      <c r="A58" s="9"/>
      <c r="B58" s="11"/>
      <c r="C58" s="11"/>
      <c r="D58" s="49">
        <f t="shared" si="9"/>
        <v>50</v>
      </c>
      <c r="E58" s="54">
        <f t="shared" si="10"/>
        <v>3191.6813710509055</v>
      </c>
      <c r="F58" s="54">
        <f t="shared" si="11"/>
        <v>1904.436873489502</v>
      </c>
      <c r="G58" s="54">
        <f t="shared" si="7"/>
        <v>5096.1182445404074</v>
      </c>
      <c r="H58" s="54">
        <f t="shared" si="12"/>
        <v>84159.655379765813</v>
      </c>
      <c r="I58" s="54">
        <f t="shared" si="13"/>
        <v>170646.25684725452</v>
      </c>
      <c r="J58" s="55">
        <f t="shared" si="8"/>
        <v>615840.34462023422</v>
      </c>
    </row>
    <row r="59" spans="1:11" ht="14.25" thickTop="1" thickBot="1" x14ac:dyDescent="0.25">
      <c r="A59" s="9"/>
      <c r="B59" s="11"/>
      <c r="C59" s="11"/>
      <c r="D59" s="49">
        <f t="shared" si="9"/>
        <v>51</v>
      </c>
      <c r="E59" s="54">
        <f t="shared" si="10"/>
        <v>3181.8417805378767</v>
      </c>
      <c r="F59" s="54">
        <f t="shared" si="11"/>
        <v>1914.2764640025307</v>
      </c>
      <c r="G59" s="54">
        <f t="shared" si="7"/>
        <v>5096.1182445404074</v>
      </c>
      <c r="H59" s="54">
        <f t="shared" si="12"/>
        <v>86073.93184376834</v>
      </c>
      <c r="I59" s="54">
        <f t="shared" si="13"/>
        <v>173828.09862779241</v>
      </c>
      <c r="J59" s="55">
        <f t="shared" si="8"/>
        <v>613926.06815623166</v>
      </c>
    </row>
    <row r="60" spans="1:11" ht="14.25" thickTop="1" thickBot="1" x14ac:dyDescent="0.25">
      <c r="A60" s="9"/>
      <c r="B60" s="11"/>
      <c r="C60" s="11"/>
      <c r="D60" s="49">
        <f t="shared" si="9"/>
        <v>52</v>
      </c>
      <c r="E60" s="54">
        <f t="shared" si="10"/>
        <v>3171.9513521405302</v>
      </c>
      <c r="F60" s="54">
        <f t="shared" si="11"/>
        <v>1924.1668923998773</v>
      </c>
      <c r="G60" s="54">
        <f t="shared" si="7"/>
        <v>5096.1182445404074</v>
      </c>
      <c r="H60" s="54">
        <f t="shared" si="12"/>
        <v>87998.09873616822</v>
      </c>
      <c r="I60" s="54">
        <f t="shared" si="13"/>
        <v>177000.04997993293</v>
      </c>
      <c r="J60" s="55">
        <f t="shared" si="8"/>
        <v>612001.90126383177</v>
      </c>
    </row>
    <row r="61" spans="1:11" ht="14.25" thickTop="1" thickBot="1" x14ac:dyDescent="0.25">
      <c r="A61" s="9"/>
      <c r="B61" s="11"/>
      <c r="C61" s="11"/>
      <c r="D61" s="49">
        <f t="shared" si="9"/>
        <v>53</v>
      </c>
      <c r="E61" s="54">
        <f t="shared" si="10"/>
        <v>3162.0098231964639</v>
      </c>
      <c r="F61" s="54">
        <f t="shared" si="11"/>
        <v>1934.1084213439435</v>
      </c>
      <c r="G61" s="54">
        <f t="shared" si="7"/>
        <v>5096.1182445404074</v>
      </c>
      <c r="H61" s="54">
        <f t="shared" si="12"/>
        <v>89932.207157512166</v>
      </c>
      <c r="I61" s="54">
        <f t="shared" si="13"/>
        <v>180162.05980312938</v>
      </c>
      <c r="J61" s="55">
        <f t="shared" si="8"/>
        <v>610067.7928424878</v>
      </c>
    </row>
    <row r="62" spans="1:11" ht="14.25" thickTop="1" thickBot="1" x14ac:dyDescent="0.25">
      <c r="A62" s="9"/>
      <c r="B62" s="11"/>
      <c r="C62" s="11"/>
      <c r="D62" s="49">
        <f t="shared" si="9"/>
        <v>54</v>
      </c>
      <c r="E62" s="54">
        <f t="shared" si="10"/>
        <v>3152.0169296861868</v>
      </c>
      <c r="F62" s="54">
        <f t="shared" si="11"/>
        <v>1944.1013148542206</v>
      </c>
      <c r="G62" s="54">
        <f t="shared" si="7"/>
        <v>5096.1182445404074</v>
      </c>
      <c r="H62" s="54">
        <f t="shared" si="12"/>
        <v>91876.308472366392</v>
      </c>
      <c r="I62" s="54">
        <f t="shared" si="13"/>
        <v>183314.07673281556</v>
      </c>
      <c r="J62" s="55">
        <f t="shared" si="8"/>
        <v>608123.69152763358</v>
      </c>
    </row>
    <row r="63" spans="1:11" ht="14.25" thickTop="1" thickBot="1" x14ac:dyDescent="0.25">
      <c r="A63" s="9"/>
      <c r="B63" s="11"/>
      <c r="C63" s="11"/>
      <c r="D63" s="49">
        <f t="shared" si="9"/>
        <v>55</v>
      </c>
      <c r="E63" s="54">
        <f t="shared" si="10"/>
        <v>3141.9724062261066</v>
      </c>
      <c r="F63" s="54">
        <f t="shared" si="11"/>
        <v>1954.1458383143008</v>
      </c>
      <c r="G63" s="54">
        <f t="shared" si="7"/>
        <v>5096.1182445404074</v>
      </c>
      <c r="H63" s="54">
        <f t="shared" si="12"/>
        <v>93830.454310680696</v>
      </c>
      <c r="I63" s="54">
        <f t="shared" si="13"/>
        <v>186456.04913904166</v>
      </c>
      <c r="J63" s="55">
        <f t="shared" si="8"/>
        <v>606169.54568931926</v>
      </c>
    </row>
    <row r="64" spans="1:11" ht="14.25" thickTop="1" thickBot="1" x14ac:dyDescent="0.25">
      <c r="A64" s="9"/>
      <c r="B64" s="11"/>
      <c r="C64" s="11"/>
      <c r="D64" s="49">
        <f t="shared" si="9"/>
        <v>56</v>
      </c>
      <c r="E64" s="54">
        <f t="shared" si="10"/>
        <v>3131.8759860614828</v>
      </c>
      <c r="F64" s="54">
        <f t="shared" si="11"/>
        <v>1964.2422584789247</v>
      </c>
      <c r="G64" s="54">
        <f t="shared" si="7"/>
        <v>5096.1182445404074</v>
      </c>
      <c r="H64" s="54">
        <f t="shared" si="12"/>
        <v>95794.696569159627</v>
      </c>
      <c r="I64" s="54">
        <f t="shared" si="13"/>
        <v>189587.92512510315</v>
      </c>
      <c r="J64" s="55">
        <f t="shared" si="8"/>
        <v>604205.30343084037</v>
      </c>
    </row>
    <row r="65" spans="1:10" ht="14.25" thickTop="1" thickBot="1" x14ac:dyDescent="0.25">
      <c r="A65" s="9"/>
      <c r="B65" s="11"/>
      <c r="C65" s="11"/>
      <c r="D65" s="49">
        <f t="shared" si="9"/>
        <v>57</v>
      </c>
      <c r="E65" s="54">
        <f t="shared" si="10"/>
        <v>3121.7274010593419</v>
      </c>
      <c r="F65" s="54">
        <f t="shared" si="11"/>
        <v>1974.3908434810655</v>
      </c>
      <c r="G65" s="54">
        <f t="shared" si="7"/>
        <v>5096.1182445404074</v>
      </c>
      <c r="H65" s="54">
        <f t="shared" si="12"/>
        <v>97769.087412640685</v>
      </c>
      <c r="I65" s="54">
        <f t="shared" si="13"/>
        <v>192709.65252616251</v>
      </c>
      <c r="J65" s="55">
        <f t="shared" si="8"/>
        <v>602230.91258735931</v>
      </c>
    </row>
    <row r="66" spans="1:10" ht="14.25" thickTop="1" thickBot="1" x14ac:dyDescent="0.25">
      <c r="D66" s="49">
        <f t="shared" si="9"/>
        <v>58</v>
      </c>
      <c r="E66" s="54">
        <f t="shared" si="10"/>
        <v>3111.5263817013565</v>
      </c>
      <c r="F66" s="54">
        <f t="shared" si="11"/>
        <v>1984.5918628390509</v>
      </c>
      <c r="G66" s="54">
        <f t="shared" si="7"/>
        <v>5096.1182445404074</v>
      </c>
      <c r="H66" s="54">
        <f t="shared" si="12"/>
        <v>99753.679275479735</v>
      </c>
      <c r="I66" s="54">
        <f t="shared" si="13"/>
        <v>195821.17890786385</v>
      </c>
      <c r="J66" s="55">
        <f t="shared" si="8"/>
        <v>600246.32072452025</v>
      </c>
    </row>
    <row r="67" spans="1:10" ht="14.25" thickTop="1" thickBot="1" x14ac:dyDescent="0.25">
      <c r="D67" s="49">
        <f t="shared" si="9"/>
        <v>59</v>
      </c>
      <c r="E67" s="54">
        <f t="shared" si="10"/>
        <v>3101.2726570766881</v>
      </c>
      <c r="F67" s="54">
        <f t="shared" si="11"/>
        <v>1994.8455874637193</v>
      </c>
      <c r="G67" s="54">
        <f t="shared" si="7"/>
        <v>5096.1182445404074</v>
      </c>
      <c r="H67" s="54">
        <f t="shared" si="12"/>
        <v>101748.52486294345</v>
      </c>
      <c r="I67" s="54">
        <f t="shared" si="13"/>
        <v>198922.45156494054</v>
      </c>
      <c r="J67" s="55">
        <f t="shared" si="8"/>
        <v>598251.47513705655</v>
      </c>
    </row>
    <row r="68" spans="1:10" ht="14.25" thickTop="1" thickBot="1" x14ac:dyDescent="0.25">
      <c r="D68" s="49">
        <f t="shared" si="9"/>
        <v>60</v>
      </c>
      <c r="E68" s="54">
        <f t="shared" si="10"/>
        <v>3090.9659548747923</v>
      </c>
      <c r="F68" s="54">
        <f t="shared" si="11"/>
        <v>2005.1522896656152</v>
      </c>
      <c r="G68" s="54">
        <f t="shared" si="7"/>
        <v>5096.1182445404074</v>
      </c>
      <c r="H68" s="54">
        <f t="shared" si="12"/>
        <v>103753.67715260906</v>
      </c>
      <c r="I68" s="54">
        <f t="shared" si="13"/>
        <v>202013.41751981532</v>
      </c>
      <c r="J68" s="55">
        <f t="shared" si="8"/>
        <v>596246.3228473909</v>
      </c>
    </row>
    <row r="69" spans="1:10" ht="13.5" thickTop="1" x14ac:dyDescent="0.2"/>
    <row r="71" spans="1:10" x14ac:dyDescent="0.2">
      <c r="D71" s="2"/>
      <c r="E71" s="3"/>
      <c r="F71" s="3"/>
      <c r="G71" s="3"/>
      <c r="H71" s="3"/>
      <c r="I71" s="3"/>
      <c r="J71" s="3"/>
    </row>
    <row r="72" spans="1:10" x14ac:dyDescent="0.2">
      <c r="D72" s="2"/>
      <c r="E72" s="3"/>
      <c r="F72" s="3"/>
      <c r="G72" s="3"/>
      <c r="H72" s="3"/>
      <c r="I72" s="3"/>
      <c r="J72" s="3"/>
    </row>
    <row r="73" spans="1:10" x14ac:dyDescent="0.2">
      <c r="D73" s="2"/>
      <c r="E73" s="3"/>
      <c r="F73" s="3"/>
      <c r="G73" s="3"/>
      <c r="H73" s="3"/>
      <c r="I73" s="3"/>
      <c r="J73" s="3"/>
    </row>
    <row r="74" spans="1:10" x14ac:dyDescent="0.2">
      <c r="D74" s="2"/>
      <c r="E74" s="3"/>
      <c r="F74" s="3"/>
      <c r="G74" s="3"/>
      <c r="H74" s="3"/>
      <c r="I74" s="3"/>
      <c r="J74" s="3"/>
    </row>
    <row r="75" spans="1:10" x14ac:dyDescent="0.2">
      <c r="D75" s="2"/>
      <c r="E75" s="3"/>
      <c r="F75" s="3"/>
      <c r="G75" s="3"/>
      <c r="H75" s="3"/>
      <c r="I75" s="3"/>
      <c r="J75" s="3"/>
    </row>
    <row r="76" spans="1:10" x14ac:dyDescent="0.2">
      <c r="D76" s="2"/>
      <c r="E76" s="3"/>
      <c r="F76" s="3"/>
      <c r="G76" s="3"/>
      <c r="H76" s="3"/>
      <c r="I76" s="3"/>
      <c r="J76" s="3"/>
    </row>
    <row r="77" spans="1:10" x14ac:dyDescent="0.2">
      <c r="D77" s="2"/>
      <c r="E77" s="3"/>
      <c r="F77" s="3"/>
      <c r="G77" s="3"/>
      <c r="H77" s="3"/>
      <c r="I77" s="3"/>
      <c r="J77" s="3"/>
    </row>
    <row r="78" spans="1:10" x14ac:dyDescent="0.2">
      <c r="D78" s="2"/>
      <c r="E78" s="3"/>
      <c r="F78" s="3"/>
      <c r="G78" s="3"/>
      <c r="H78" s="3"/>
      <c r="I78" s="3"/>
      <c r="J78" s="3"/>
    </row>
    <row r="79" spans="1:10" x14ac:dyDescent="0.2">
      <c r="D79" s="2"/>
      <c r="E79" s="3"/>
      <c r="F79" s="3"/>
      <c r="G79" s="3"/>
      <c r="H79" s="3"/>
      <c r="I79" s="3"/>
      <c r="J79" s="3"/>
    </row>
    <row r="80" spans="1:10" x14ac:dyDescent="0.2">
      <c r="D80" s="2"/>
      <c r="E80" s="3"/>
      <c r="F80" s="3"/>
      <c r="G80" s="3"/>
      <c r="H80" s="3"/>
      <c r="I80" s="3"/>
      <c r="J80" s="3"/>
    </row>
    <row r="81" spans="4:10" x14ac:dyDescent="0.2">
      <c r="D81" s="2"/>
      <c r="E81" s="3"/>
      <c r="F81" s="3"/>
      <c r="G81" s="3"/>
      <c r="H81" s="3"/>
      <c r="I81" s="3"/>
      <c r="J81" s="3"/>
    </row>
    <row r="82" spans="4:10" x14ac:dyDescent="0.2">
      <c r="D82" s="2"/>
      <c r="E82" s="3"/>
      <c r="F82" s="3"/>
      <c r="G82" s="3"/>
      <c r="H82" s="3"/>
      <c r="I82" s="3"/>
      <c r="J82" s="3"/>
    </row>
    <row r="83" spans="4:10" x14ac:dyDescent="0.2">
      <c r="D83" s="2"/>
      <c r="E83" s="3"/>
      <c r="F83" s="3"/>
      <c r="G83" s="3"/>
      <c r="H83" s="3"/>
      <c r="I83" s="3"/>
      <c r="J83" s="3"/>
    </row>
    <row r="84" spans="4:10" x14ac:dyDescent="0.2">
      <c r="D84" s="2"/>
      <c r="E84" s="3"/>
      <c r="F84" s="3"/>
      <c r="G84" s="3"/>
      <c r="H84" s="3"/>
      <c r="I84" s="3"/>
      <c r="J84" s="3"/>
    </row>
    <row r="85" spans="4:10" x14ac:dyDescent="0.2">
      <c r="D85" s="2"/>
      <c r="E85" s="3"/>
      <c r="F85" s="3"/>
      <c r="G85" s="3"/>
      <c r="H85" s="3"/>
      <c r="I85" s="3"/>
      <c r="J85" s="3"/>
    </row>
    <row r="86" spans="4:10" x14ac:dyDescent="0.2">
      <c r="D86" s="2"/>
      <c r="E86" s="3"/>
      <c r="F86" s="3"/>
      <c r="G86" s="3"/>
      <c r="H86" s="3"/>
      <c r="I86" s="3"/>
      <c r="J86" s="3"/>
    </row>
    <row r="87" spans="4:10" x14ac:dyDescent="0.2">
      <c r="D87" s="2"/>
      <c r="E87" s="3"/>
      <c r="F87" s="3"/>
      <c r="G87" s="3"/>
      <c r="H87" s="3"/>
      <c r="I87" s="3"/>
      <c r="J87" s="3"/>
    </row>
    <row r="88" spans="4:10" x14ac:dyDescent="0.2">
      <c r="D88" s="2"/>
      <c r="E88" s="3"/>
      <c r="F88" s="3"/>
      <c r="G88" s="3"/>
      <c r="H88" s="3"/>
      <c r="I88" s="3"/>
      <c r="J88" s="3"/>
    </row>
    <row r="89" spans="4:10" x14ac:dyDescent="0.2">
      <c r="D89" s="2"/>
      <c r="E89" s="3"/>
      <c r="F89" s="3"/>
      <c r="G89" s="3"/>
      <c r="H89" s="3"/>
      <c r="I89" s="3"/>
      <c r="J89" s="3"/>
    </row>
    <row r="90" spans="4:10" x14ac:dyDescent="0.2">
      <c r="D90" s="2"/>
      <c r="E90" s="3"/>
      <c r="F90" s="3"/>
      <c r="G90" s="3"/>
      <c r="H90" s="3"/>
      <c r="I90" s="3"/>
      <c r="J90" s="3"/>
    </row>
    <row r="91" spans="4:10" x14ac:dyDescent="0.2">
      <c r="D91" s="2"/>
      <c r="E91" s="3"/>
      <c r="F91" s="3"/>
      <c r="G91" s="3"/>
      <c r="H91" s="3"/>
      <c r="I91" s="3"/>
      <c r="J91" s="3"/>
    </row>
    <row r="92" spans="4:10" x14ac:dyDescent="0.2">
      <c r="D92" s="2"/>
      <c r="E92" s="3"/>
      <c r="F92" s="3"/>
      <c r="G92" s="3"/>
      <c r="H92" s="3"/>
      <c r="I92" s="3"/>
      <c r="J92" s="3"/>
    </row>
    <row r="93" spans="4:10" x14ac:dyDescent="0.2">
      <c r="D93" s="2"/>
      <c r="E93" s="3"/>
      <c r="F93" s="3"/>
      <c r="G93" s="3"/>
      <c r="H93" s="3"/>
      <c r="I93" s="3"/>
      <c r="J93" s="3"/>
    </row>
    <row r="94" spans="4:10" x14ac:dyDescent="0.2">
      <c r="D94" s="2"/>
      <c r="E94" s="3"/>
      <c r="F94" s="3"/>
      <c r="G94" s="3"/>
      <c r="H94" s="3"/>
      <c r="I94" s="3"/>
      <c r="J94" s="3"/>
    </row>
    <row r="95" spans="4:10" x14ac:dyDescent="0.2">
      <c r="D95" s="2"/>
      <c r="E95" s="3"/>
      <c r="F95" s="3"/>
      <c r="G95" s="3"/>
      <c r="H95" s="3"/>
      <c r="I95" s="3"/>
      <c r="J95" s="3"/>
    </row>
    <row r="96" spans="4:10" x14ac:dyDescent="0.2">
      <c r="D96" s="2"/>
      <c r="E96" s="3"/>
      <c r="F96" s="3"/>
      <c r="G96" s="3"/>
      <c r="H96" s="3"/>
      <c r="I96" s="3"/>
      <c r="J96" s="3"/>
    </row>
    <row r="97" spans="4:10" x14ac:dyDescent="0.2">
      <c r="D97" s="2"/>
      <c r="E97" s="3"/>
      <c r="F97" s="3"/>
      <c r="G97" s="3"/>
      <c r="H97" s="3"/>
      <c r="I97" s="3"/>
      <c r="J97" s="3"/>
    </row>
    <row r="98" spans="4:10" x14ac:dyDescent="0.2">
      <c r="D98" s="2"/>
      <c r="E98" s="3"/>
      <c r="F98" s="3"/>
      <c r="G98" s="3"/>
      <c r="H98" s="3"/>
      <c r="I98" s="3"/>
      <c r="J98" s="3"/>
    </row>
    <row r="99" spans="4:10" x14ac:dyDescent="0.2">
      <c r="D99" s="2"/>
      <c r="E99" s="3"/>
      <c r="F99" s="3"/>
      <c r="G99" s="3"/>
      <c r="H99" s="3"/>
      <c r="I99" s="3"/>
      <c r="J99" s="3"/>
    </row>
    <row r="100" spans="4:10" x14ac:dyDescent="0.2">
      <c r="D100" s="2"/>
      <c r="E100" s="3"/>
      <c r="F100" s="3"/>
      <c r="G100" s="3"/>
      <c r="H100" s="3"/>
      <c r="I100" s="3"/>
      <c r="J100" s="3"/>
    </row>
    <row r="101" spans="4:10" x14ac:dyDescent="0.2">
      <c r="D101" s="2"/>
      <c r="E101" s="3"/>
      <c r="F101" s="3"/>
      <c r="G101" s="3"/>
      <c r="H101" s="3"/>
      <c r="I101" s="3"/>
      <c r="J101" s="3"/>
    </row>
    <row r="102" spans="4:10" x14ac:dyDescent="0.2">
      <c r="D102" s="2"/>
      <c r="E102" s="3"/>
      <c r="F102" s="3"/>
      <c r="G102" s="3"/>
      <c r="H102" s="3"/>
      <c r="I102" s="3"/>
      <c r="J102" s="3"/>
    </row>
    <row r="103" spans="4:10" x14ac:dyDescent="0.2">
      <c r="D103" s="2"/>
      <c r="E103" s="3"/>
      <c r="F103" s="3"/>
      <c r="G103" s="3"/>
      <c r="H103" s="3"/>
      <c r="I103" s="3"/>
      <c r="J103" s="3"/>
    </row>
    <row r="104" spans="4:10" x14ac:dyDescent="0.2">
      <c r="D104" s="2"/>
      <c r="E104" s="3"/>
      <c r="F104" s="3"/>
      <c r="G104" s="3"/>
      <c r="H104" s="3"/>
      <c r="I104" s="3"/>
      <c r="J104" s="3"/>
    </row>
    <row r="105" spans="4:10" x14ac:dyDescent="0.2">
      <c r="D105" s="2"/>
      <c r="E105" s="3"/>
      <c r="F105" s="3"/>
      <c r="G105" s="3"/>
      <c r="H105" s="3"/>
      <c r="I105" s="3"/>
      <c r="J105" s="3"/>
    </row>
    <row r="106" spans="4:10" x14ac:dyDescent="0.2">
      <c r="D106" s="2"/>
      <c r="E106" s="3"/>
      <c r="F106" s="3"/>
      <c r="G106" s="3"/>
      <c r="H106" s="3"/>
      <c r="I106" s="3"/>
      <c r="J106" s="3"/>
    </row>
    <row r="107" spans="4:10" x14ac:dyDescent="0.2">
      <c r="D107" s="2"/>
      <c r="E107" s="3"/>
      <c r="F107" s="3"/>
      <c r="G107" s="3"/>
      <c r="H107" s="3"/>
      <c r="I107" s="3"/>
      <c r="J107" s="3"/>
    </row>
    <row r="108" spans="4:10" x14ac:dyDescent="0.2">
      <c r="D108" s="2"/>
      <c r="E108" s="3"/>
      <c r="F108" s="3"/>
      <c r="G108" s="3"/>
      <c r="H108" s="3"/>
      <c r="I108" s="3"/>
      <c r="J108" s="3"/>
    </row>
    <row r="109" spans="4:10" x14ac:dyDescent="0.2">
      <c r="D109" s="2"/>
      <c r="E109" s="3"/>
      <c r="F109" s="3"/>
      <c r="G109" s="3"/>
      <c r="H109" s="3"/>
      <c r="I109" s="3"/>
      <c r="J109" s="3"/>
    </row>
    <row r="110" spans="4:10" x14ac:dyDescent="0.2">
      <c r="D110" s="2"/>
      <c r="E110" s="3"/>
      <c r="F110" s="3"/>
      <c r="G110" s="3"/>
      <c r="H110" s="3"/>
      <c r="I110" s="3"/>
      <c r="J110" s="3"/>
    </row>
    <row r="111" spans="4:10" x14ac:dyDescent="0.2">
      <c r="D111" s="2"/>
      <c r="E111" s="3"/>
      <c r="F111" s="3"/>
      <c r="G111" s="3"/>
      <c r="H111" s="3"/>
      <c r="I111" s="3"/>
      <c r="J111" s="3"/>
    </row>
    <row r="112" spans="4:10" x14ac:dyDescent="0.2">
      <c r="D112" s="2"/>
      <c r="E112" s="3"/>
      <c r="F112" s="3"/>
      <c r="G112" s="3"/>
      <c r="H112" s="3"/>
      <c r="I112" s="3"/>
      <c r="J112" s="3"/>
    </row>
    <row r="113" spans="4:10" x14ac:dyDescent="0.2">
      <c r="D113" s="2"/>
      <c r="E113" s="3"/>
      <c r="F113" s="3"/>
      <c r="G113" s="3"/>
      <c r="H113" s="3"/>
      <c r="I113" s="3"/>
      <c r="J113" s="3"/>
    </row>
    <row r="114" spans="4:10" x14ac:dyDescent="0.2">
      <c r="D114" s="2"/>
      <c r="E114" s="3"/>
      <c r="F114" s="3"/>
      <c r="G114" s="3"/>
      <c r="H114" s="3"/>
      <c r="I114" s="3"/>
      <c r="J114" s="3"/>
    </row>
    <row r="115" spans="4:10" x14ac:dyDescent="0.2">
      <c r="D115" s="2"/>
      <c r="E115" s="3"/>
      <c r="F115" s="3"/>
      <c r="G115" s="3"/>
      <c r="H115" s="3"/>
      <c r="I115" s="3"/>
      <c r="J115" s="3"/>
    </row>
    <row r="116" spans="4:10" x14ac:dyDescent="0.2">
      <c r="D116" s="2"/>
      <c r="E116" s="3"/>
      <c r="F116" s="3"/>
      <c r="G116" s="3"/>
      <c r="H116" s="3"/>
      <c r="I116" s="3"/>
      <c r="J116" s="3"/>
    </row>
    <row r="117" spans="4:10" x14ac:dyDescent="0.2">
      <c r="D117" s="2"/>
      <c r="E117" s="3"/>
      <c r="F117" s="3"/>
      <c r="G117" s="3"/>
      <c r="H117" s="3"/>
      <c r="I117" s="3"/>
      <c r="J117" s="3"/>
    </row>
    <row r="118" spans="4:10" x14ac:dyDescent="0.2">
      <c r="D118" s="2"/>
      <c r="E118" s="3"/>
      <c r="F118" s="3"/>
      <c r="G118" s="3"/>
      <c r="H118" s="3"/>
      <c r="I118" s="3"/>
      <c r="J118" s="3"/>
    </row>
    <row r="119" spans="4:10" x14ac:dyDescent="0.2">
      <c r="D119" s="2"/>
      <c r="E119" s="3"/>
      <c r="F119" s="3"/>
      <c r="G119" s="3"/>
      <c r="H119" s="3"/>
      <c r="I119" s="3"/>
      <c r="J119" s="3"/>
    </row>
    <row r="120" spans="4:10" x14ac:dyDescent="0.2">
      <c r="D120" s="2"/>
      <c r="E120" s="3"/>
      <c r="F120" s="3"/>
      <c r="G120" s="3"/>
      <c r="H120" s="3"/>
      <c r="I120" s="3"/>
      <c r="J120" s="3"/>
    </row>
    <row r="121" spans="4:10" x14ac:dyDescent="0.2">
      <c r="D121" s="2"/>
      <c r="E121" s="3"/>
      <c r="F121" s="3"/>
      <c r="G121" s="3"/>
      <c r="H121" s="3"/>
      <c r="I121" s="3"/>
      <c r="J121" s="3"/>
    </row>
    <row r="122" spans="4:10" x14ac:dyDescent="0.2">
      <c r="D122" s="2"/>
      <c r="E122" s="3"/>
      <c r="F122" s="3"/>
      <c r="G122" s="3"/>
      <c r="H122" s="3"/>
      <c r="I122" s="3"/>
      <c r="J122" s="3"/>
    </row>
    <row r="123" spans="4:10" x14ac:dyDescent="0.2">
      <c r="D123" s="2"/>
      <c r="E123" s="3"/>
      <c r="F123" s="3"/>
      <c r="G123" s="3"/>
      <c r="H123" s="3"/>
      <c r="I123" s="3"/>
      <c r="J123" s="3"/>
    </row>
    <row r="124" spans="4:10" x14ac:dyDescent="0.2">
      <c r="D124" s="2"/>
      <c r="E124" s="3"/>
      <c r="F124" s="3"/>
      <c r="G124" s="3"/>
      <c r="H124" s="3"/>
      <c r="I124" s="3"/>
      <c r="J124" s="3"/>
    </row>
    <row r="125" spans="4:10" x14ac:dyDescent="0.2">
      <c r="D125" s="2"/>
      <c r="E125" s="3"/>
      <c r="F125" s="3"/>
      <c r="G125" s="3"/>
      <c r="H125" s="3"/>
      <c r="I125" s="3"/>
      <c r="J125" s="3"/>
    </row>
    <row r="126" spans="4:10" x14ac:dyDescent="0.2">
      <c r="D126" s="2"/>
      <c r="E126" s="3"/>
      <c r="F126" s="3"/>
      <c r="G126" s="3"/>
      <c r="H126" s="3"/>
      <c r="I126" s="3"/>
      <c r="J126" s="3"/>
    </row>
    <row r="127" spans="4:10" x14ac:dyDescent="0.2">
      <c r="D127" s="2"/>
      <c r="E127" s="3"/>
      <c r="F127" s="3"/>
      <c r="G127" s="3"/>
      <c r="H127" s="3"/>
      <c r="I127" s="3"/>
      <c r="J127" s="3"/>
    </row>
    <row r="128" spans="4:10" x14ac:dyDescent="0.2">
      <c r="D128" s="2"/>
      <c r="E128" s="3"/>
      <c r="F128" s="3"/>
      <c r="G128" s="3"/>
      <c r="H128" s="3"/>
      <c r="I128" s="3"/>
      <c r="J128" s="3"/>
    </row>
    <row r="129" spans="4:10" x14ac:dyDescent="0.2">
      <c r="D129" s="2"/>
      <c r="E129" s="3"/>
      <c r="F129" s="3"/>
      <c r="G129" s="3"/>
      <c r="H129" s="3"/>
      <c r="I129" s="3"/>
      <c r="J129" s="3"/>
    </row>
    <row r="130" spans="4:10" x14ac:dyDescent="0.2">
      <c r="D130" s="2"/>
      <c r="E130" s="3"/>
      <c r="F130" s="3"/>
      <c r="G130" s="3"/>
      <c r="H130" s="3"/>
      <c r="I130" s="3"/>
      <c r="J130" s="3"/>
    </row>
    <row r="131" spans="4:10" x14ac:dyDescent="0.2">
      <c r="D131" s="2"/>
      <c r="E131" s="3"/>
      <c r="F131" s="3"/>
      <c r="G131" s="3"/>
      <c r="H131" s="3"/>
      <c r="I131" s="3"/>
      <c r="J131" s="3"/>
    </row>
    <row r="132" spans="4:10" x14ac:dyDescent="0.2">
      <c r="D132" s="2"/>
      <c r="E132" s="3"/>
      <c r="F132" s="3"/>
      <c r="G132" s="3"/>
      <c r="H132" s="3"/>
      <c r="I132" s="3"/>
      <c r="J132" s="3"/>
    </row>
    <row r="133" spans="4:10" x14ac:dyDescent="0.2">
      <c r="D133" s="2"/>
      <c r="E133" s="3"/>
      <c r="F133" s="3"/>
      <c r="G133" s="3"/>
      <c r="H133" s="3"/>
      <c r="I133" s="3"/>
      <c r="J133" s="3"/>
    </row>
    <row r="134" spans="4:10" x14ac:dyDescent="0.2">
      <c r="D134" s="2"/>
      <c r="E134" s="3"/>
      <c r="F134" s="3"/>
      <c r="G134" s="3"/>
      <c r="H134" s="3"/>
      <c r="I134" s="3"/>
      <c r="J134" s="3"/>
    </row>
    <row r="135" spans="4:10" x14ac:dyDescent="0.2">
      <c r="D135" s="2"/>
      <c r="E135" s="3"/>
      <c r="F135" s="3"/>
      <c r="G135" s="3"/>
      <c r="H135" s="3"/>
      <c r="I135" s="3"/>
      <c r="J135" s="3"/>
    </row>
    <row r="136" spans="4:10" x14ac:dyDescent="0.2">
      <c r="D136" s="2"/>
      <c r="E136" s="3"/>
      <c r="F136" s="3"/>
      <c r="G136" s="3"/>
      <c r="H136" s="3"/>
      <c r="I136" s="3"/>
      <c r="J136" s="3"/>
    </row>
    <row r="137" spans="4:10" x14ac:dyDescent="0.2">
      <c r="D137" s="2"/>
      <c r="E137" s="3"/>
      <c r="F137" s="3"/>
      <c r="G137" s="3"/>
      <c r="H137" s="3"/>
      <c r="I137" s="3"/>
      <c r="J137" s="3"/>
    </row>
    <row r="138" spans="4:10" x14ac:dyDescent="0.2">
      <c r="D138" s="2"/>
      <c r="E138" s="3"/>
      <c r="F138" s="3"/>
      <c r="G138" s="3"/>
      <c r="H138" s="3"/>
      <c r="I138" s="3"/>
      <c r="J138" s="3"/>
    </row>
    <row r="139" spans="4:10" x14ac:dyDescent="0.2">
      <c r="D139" s="2"/>
      <c r="E139" s="3"/>
      <c r="F139" s="3"/>
      <c r="G139" s="3"/>
      <c r="H139" s="3"/>
      <c r="I139" s="3"/>
      <c r="J139" s="3"/>
    </row>
    <row r="140" spans="4:10" x14ac:dyDescent="0.2">
      <c r="D140" s="2"/>
      <c r="E140" s="3"/>
      <c r="F140" s="3"/>
      <c r="G140" s="3"/>
      <c r="H140" s="3"/>
      <c r="I140" s="3"/>
      <c r="J140" s="3"/>
    </row>
    <row r="141" spans="4:10" x14ac:dyDescent="0.2">
      <c r="D141" s="2"/>
      <c r="E141" s="3"/>
      <c r="F141" s="3"/>
      <c r="G141" s="3"/>
      <c r="H141" s="3"/>
      <c r="I141" s="3"/>
      <c r="J141" s="3"/>
    </row>
    <row r="142" spans="4:10" x14ac:dyDescent="0.2">
      <c r="D142" s="2"/>
      <c r="E142" s="3"/>
      <c r="F142" s="3"/>
      <c r="G142" s="3"/>
      <c r="H142" s="3"/>
      <c r="I142" s="3"/>
      <c r="J142" s="3"/>
    </row>
    <row r="143" spans="4:10" x14ac:dyDescent="0.2">
      <c r="D143" s="2"/>
      <c r="E143" s="3"/>
      <c r="F143" s="3"/>
      <c r="G143" s="3"/>
      <c r="H143" s="3"/>
      <c r="I143" s="3"/>
      <c r="J143" s="3"/>
    </row>
    <row r="144" spans="4:10" x14ac:dyDescent="0.2">
      <c r="D144" s="2"/>
      <c r="E144" s="3"/>
      <c r="F144" s="3"/>
      <c r="G144" s="3"/>
      <c r="H144" s="3"/>
      <c r="I144" s="3"/>
      <c r="J144" s="3"/>
    </row>
    <row r="145" spans="4:10" x14ac:dyDescent="0.2">
      <c r="D145" s="2"/>
      <c r="E145" s="3"/>
      <c r="F145" s="3"/>
      <c r="G145" s="3"/>
      <c r="H145" s="3"/>
      <c r="I145" s="3"/>
      <c r="J145" s="3"/>
    </row>
    <row r="146" spans="4:10" x14ac:dyDescent="0.2">
      <c r="D146" s="2"/>
      <c r="E146" s="3"/>
      <c r="F146" s="3"/>
      <c r="G146" s="3"/>
      <c r="H146" s="3"/>
      <c r="I146" s="3"/>
      <c r="J146" s="3"/>
    </row>
    <row r="147" spans="4:10" x14ac:dyDescent="0.2">
      <c r="D147" s="2"/>
      <c r="E147" s="3"/>
      <c r="F147" s="3"/>
      <c r="G147" s="3"/>
      <c r="H147" s="3"/>
      <c r="I147" s="3"/>
      <c r="J147" s="3"/>
    </row>
    <row r="148" spans="4:10" x14ac:dyDescent="0.2">
      <c r="D148" s="2"/>
      <c r="E148" s="3"/>
      <c r="F148" s="3"/>
      <c r="G148" s="3"/>
      <c r="H148" s="3"/>
      <c r="I148" s="3"/>
      <c r="J148" s="3"/>
    </row>
    <row r="149" spans="4:10" x14ac:dyDescent="0.2">
      <c r="D149" s="2"/>
      <c r="E149" s="3"/>
      <c r="F149" s="3"/>
      <c r="G149" s="3"/>
      <c r="H149" s="3"/>
      <c r="I149" s="3"/>
      <c r="J149" s="3"/>
    </row>
    <row r="150" spans="4:10" x14ac:dyDescent="0.2">
      <c r="D150" s="2"/>
      <c r="E150" s="3"/>
      <c r="F150" s="3"/>
      <c r="G150" s="3"/>
      <c r="H150" s="3"/>
      <c r="I150" s="3"/>
      <c r="J150" s="3"/>
    </row>
    <row r="151" spans="4:10" x14ac:dyDescent="0.2">
      <c r="D151" s="2"/>
      <c r="E151" s="3"/>
      <c r="F151" s="3"/>
      <c r="G151" s="3"/>
      <c r="H151" s="3"/>
      <c r="I151" s="3"/>
      <c r="J151" s="3"/>
    </row>
    <row r="152" spans="4:10" x14ac:dyDescent="0.2">
      <c r="D152" s="2"/>
      <c r="E152" s="3"/>
      <c r="F152" s="3"/>
      <c r="G152" s="3"/>
      <c r="H152" s="3"/>
      <c r="I152" s="3"/>
      <c r="J152" s="3"/>
    </row>
    <row r="153" spans="4:10" x14ac:dyDescent="0.2">
      <c r="D153" s="2"/>
      <c r="E153" s="3"/>
      <c r="F153" s="3"/>
      <c r="G153" s="3"/>
      <c r="H153" s="3"/>
      <c r="I153" s="3"/>
      <c r="J153" s="3"/>
    </row>
    <row r="154" spans="4:10" x14ac:dyDescent="0.2">
      <c r="D154" s="2"/>
      <c r="E154" s="2"/>
      <c r="F154" s="2"/>
      <c r="G154" s="2"/>
      <c r="H154" s="2"/>
      <c r="I154" s="2"/>
      <c r="J154" s="2"/>
    </row>
    <row r="155" spans="4:10" x14ac:dyDescent="0.2">
      <c r="D155" s="2"/>
      <c r="E155" s="2"/>
      <c r="F155" s="2"/>
      <c r="G155" s="2"/>
      <c r="H155" s="2"/>
      <c r="I155" s="2"/>
      <c r="J155" s="2"/>
    </row>
    <row r="156" spans="4:10" x14ac:dyDescent="0.2">
      <c r="D156" s="2"/>
      <c r="E156" s="2"/>
      <c r="F156" s="2"/>
      <c r="G156" s="2"/>
      <c r="H156" s="2"/>
      <c r="I156" s="2"/>
      <c r="J156" s="2"/>
    </row>
    <row r="157" spans="4:10" x14ac:dyDescent="0.2">
      <c r="D157" s="2"/>
      <c r="E157" s="2"/>
      <c r="F157" s="2"/>
      <c r="G157" s="2"/>
      <c r="H157" s="2"/>
      <c r="I157" s="2"/>
      <c r="J157" s="2"/>
    </row>
    <row r="158" spans="4:10" x14ac:dyDescent="0.2">
      <c r="D158" s="2"/>
      <c r="E158" s="2"/>
      <c r="F158" s="2"/>
      <c r="G158" s="2"/>
      <c r="H158" s="2"/>
      <c r="I158" s="2"/>
      <c r="J158" s="2"/>
    </row>
    <row r="159" spans="4:10" x14ac:dyDescent="0.2">
      <c r="D159" s="2"/>
      <c r="E159" s="2"/>
      <c r="F159" s="2"/>
      <c r="G159" s="2"/>
      <c r="H159" s="2"/>
      <c r="I159" s="2"/>
      <c r="J159" s="2"/>
    </row>
    <row r="160" spans="4:10" x14ac:dyDescent="0.2">
      <c r="D160" s="2"/>
      <c r="E160" s="2"/>
      <c r="F160" s="2"/>
      <c r="G160" s="2"/>
      <c r="H160" s="2"/>
      <c r="I160" s="2"/>
      <c r="J160" s="2"/>
    </row>
    <row r="161" spans="4:10" x14ac:dyDescent="0.2">
      <c r="D161" s="2"/>
      <c r="E161" s="2"/>
      <c r="F161" s="2"/>
      <c r="G161" s="2"/>
      <c r="H161" s="2"/>
      <c r="I161" s="2"/>
      <c r="J161" s="2"/>
    </row>
    <row r="162" spans="4:10" x14ac:dyDescent="0.2">
      <c r="D162" s="2"/>
      <c r="E162" s="2"/>
      <c r="F162" s="2"/>
      <c r="G162" s="2"/>
      <c r="H162" s="2"/>
      <c r="I162" s="2"/>
      <c r="J162" s="2"/>
    </row>
    <row r="163" spans="4:10" x14ac:dyDescent="0.2">
      <c r="D163" s="2"/>
      <c r="E163" s="2"/>
      <c r="F163" s="2"/>
      <c r="G163" s="2"/>
      <c r="H163" s="2"/>
      <c r="I163" s="2"/>
      <c r="J163" s="2"/>
    </row>
    <row r="164" spans="4:10" x14ac:dyDescent="0.2">
      <c r="D164" s="2"/>
      <c r="E164" s="2"/>
      <c r="F164" s="2"/>
      <c r="G164" s="2"/>
      <c r="H164" s="2"/>
      <c r="I164" s="2"/>
      <c r="J164" s="2"/>
    </row>
    <row r="165" spans="4:10" x14ac:dyDescent="0.2">
      <c r="D165" s="2"/>
      <c r="E165" s="2"/>
      <c r="F165" s="2"/>
      <c r="G165" s="2"/>
      <c r="H165" s="2"/>
      <c r="I165" s="2"/>
      <c r="J165" s="2"/>
    </row>
    <row r="166" spans="4:10" x14ac:dyDescent="0.2">
      <c r="D166" s="2"/>
      <c r="E166" s="2"/>
      <c r="F166" s="2"/>
      <c r="G166" s="2"/>
      <c r="H166" s="2"/>
      <c r="I166" s="2"/>
      <c r="J166" s="2"/>
    </row>
    <row r="167" spans="4:10" x14ac:dyDescent="0.2">
      <c r="D167" s="2"/>
      <c r="E167" s="2"/>
      <c r="F167" s="2"/>
      <c r="G167" s="2"/>
      <c r="H167" s="2"/>
      <c r="I167" s="2"/>
      <c r="J167" s="2"/>
    </row>
    <row r="168" spans="4:10" x14ac:dyDescent="0.2">
      <c r="D168" s="2"/>
      <c r="E168" s="2"/>
      <c r="F168" s="2"/>
      <c r="G168" s="2"/>
      <c r="H168" s="2"/>
      <c r="I168" s="2"/>
      <c r="J168" s="2"/>
    </row>
    <row r="169" spans="4:10" x14ac:dyDescent="0.2">
      <c r="D169" s="2"/>
      <c r="E169" s="2"/>
      <c r="F169" s="2"/>
      <c r="G169" s="2"/>
      <c r="H169" s="2"/>
      <c r="I169" s="2"/>
      <c r="J169" s="2"/>
    </row>
    <row r="170" spans="4:10" x14ac:dyDescent="0.2">
      <c r="D170" s="2"/>
      <c r="E170" s="2"/>
      <c r="F170" s="2"/>
      <c r="G170" s="2"/>
      <c r="H170" s="2"/>
      <c r="I170" s="2"/>
      <c r="J170" s="2"/>
    </row>
    <row r="171" spans="4:10" x14ac:dyDescent="0.2">
      <c r="D171" s="2"/>
      <c r="E171" s="2"/>
      <c r="F171" s="2"/>
      <c r="G171" s="2"/>
      <c r="H171" s="2"/>
      <c r="I171" s="2"/>
      <c r="J171" s="2"/>
    </row>
    <row r="172" spans="4:10" x14ac:dyDescent="0.2">
      <c r="D172" s="2"/>
      <c r="E172" s="2"/>
      <c r="F172" s="2"/>
      <c r="G172" s="2"/>
      <c r="H172" s="2"/>
      <c r="I172" s="2"/>
      <c r="J172" s="2"/>
    </row>
    <row r="173" spans="4:10" x14ac:dyDescent="0.2">
      <c r="D173" s="2"/>
      <c r="E173" s="2"/>
      <c r="F173" s="2"/>
      <c r="G173" s="2"/>
      <c r="H173" s="2"/>
      <c r="I173" s="2"/>
      <c r="J173" s="2"/>
    </row>
    <row r="174" spans="4:10" x14ac:dyDescent="0.2">
      <c r="D174" s="2"/>
      <c r="E174" s="2"/>
      <c r="F174" s="2"/>
      <c r="G174" s="2"/>
      <c r="H174" s="2"/>
      <c r="I174" s="2"/>
      <c r="J174" s="2"/>
    </row>
    <row r="175" spans="4:10" x14ac:dyDescent="0.2">
      <c r="D175" s="2"/>
      <c r="E175" s="2"/>
      <c r="F175" s="2"/>
      <c r="G175" s="2"/>
      <c r="H175" s="2"/>
      <c r="I175" s="2"/>
      <c r="J175" s="2"/>
    </row>
    <row r="176" spans="4:10" x14ac:dyDescent="0.2">
      <c r="D176" s="2"/>
      <c r="E176" s="2"/>
      <c r="F176" s="2"/>
      <c r="G176" s="2"/>
      <c r="H176" s="2"/>
      <c r="I176" s="2"/>
      <c r="J176" s="2"/>
    </row>
    <row r="177" spans="4:10" x14ac:dyDescent="0.2">
      <c r="D177" s="2"/>
      <c r="E177" s="2"/>
      <c r="F177" s="2"/>
      <c r="G177" s="2"/>
      <c r="H177" s="2"/>
      <c r="I177" s="2"/>
      <c r="J177" s="2"/>
    </row>
    <row r="178" spans="4:10" x14ac:dyDescent="0.2">
      <c r="D178" s="2"/>
      <c r="E178" s="2"/>
      <c r="F178" s="2"/>
      <c r="G178" s="2"/>
      <c r="H178" s="2"/>
      <c r="I178" s="2"/>
      <c r="J178" s="2"/>
    </row>
    <row r="179" spans="4:10" x14ac:dyDescent="0.2">
      <c r="D179" s="2"/>
      <c r="E179" s="2"/>
      <c r="F179" s="2"/>
      <c r="G179" s="2"/>
      <c r="H179" s="2"/>
      <c r="I179" s="2"/>
      <c r="J179" s="2"/>
    </row>
    <row r="180" spans="4:10" x14ac:dyDescent="0.2">
      <c r="D180" s="2"/>
      <c r="E180" s="2"/>
      <c r="F180" s="2"/>
      <c r="G180" s="2"/>
      <c r="H180" s="2"/>
      <c r="I180" s="2"/>
      <c r="J180" s="2"/>
    </row>
    <row r="181" spans="4:10" x14ac:dyDescent="0.2">
      <c r="D181" s="2"/>
      <c r="E181" s="2"/>
      <c r="F181" s="2"/>
      <c r="G181" s="2"/>
      <c r="H181" s="2"/>
      <c r="I181" s="2"/>
      <c r="J181" s="2"/>
    </row>
    <row r="182" spans="4:10" x14ac:dyDescent="0.2">
      <c r="D182" s="2"/>
      <c r="E182" s="2"/>
      <c r="F182" s="2"/>
      <c r="G182" s="2"/>
      <c r="H182" s="2"/>
      <c r="I182" s="2"/>
      <c r="J182" s="2"/>
    </row>
    <row r="183" spans="4:10" x14ac:dyDescent="0.2">
      <c r="D183" s="2"/>
      <c r="E183" s="2"/>
      <c r="F183" s="2"/>
      <c r="G183" s="2"/>
      <c r="H183" s="2"/>
      <c r="I183" s="2"/>
      <c r="J183" s="2"/>
    </row>
    <row r="184" spans="4:10" x14ac:dyDescent="0.2">
      <c r="D184" s="2"/>
      <c r="E184" s="2"/>
      <c r="F184" s="2"/>
      <c r="G184" s="2"/>
      <c r="H184" s="2"/>
      <c r="I184" s="2"/>
      <c r="J184" s="2"/>
    </row>
    <row r="185" spans="4:10" x14ac:dyDescent="0.2">
      <c r="D185" s="2"/>
      <c r="E185" s="2"/>
      <c r="F185" s="2"/>
      <c r="G185" s="2"/>
      <c r="H185" s="2"/>
      <c r="I185" s="2"/>
      <c r="J185" s="2"/>
    </row>
    <row r="186" spans="4:10" x14ac:dyDescent="0.2">
      <c r="D186" s="2"/>
      <c r="E186" s="2"/>
      <c r="F186" s="2"/>
      <c r="G186" s="2"/>
      <c r="H186" s="2"/>
      <c r="I186" s="2"/>
      <c r="J186" s="2"/>
    </row>
    <row r="187" spans="4:10" x14ac:dyDescent="0.2">
      <c r="D187" s="2"/>
      <c r="E187" s="2"/>
      <c r="F187" s="2"/>
      <c r="G187" s="2"/>
      <c r="H187" s="2"/>
      <c r="I187" s="2"/>
      <c r="J187" s="2"/>
    </row>
    <row r="188" spans="4:10" x14ac:dyDescent="0.2">
      <c r="D188" s="2"/>
      <c r="E188" s="2"/>
      <c r="F188" s="2"/>
      <c r="G188" s="2"/>
      <c r="H188" s="2"/>
      <c r="I188" s="2"/>
      <c r="J188" s="2"/>
    </row>
    <row r="189" spans="4:10" x14ac:dyDescent="0.2">
      <c r="D189" s="2"/>
      <c r="E189" s="2"/>
      <c r="F189" s="2"/>
      <c r="G189" s="2"/>
      <c r="H189" s="2"/>
      <c r="I189" s="2"/>
      <c r="J189" s="2"/>
    </row>
    <row r="190" spans="4:10" x14ac:dyDescent="0.2">
      <c r="D190" s="2"/>
      <c r="E190" s="2"/>
      <c r="F190" s="2"/>
      <c r="G190" s="2"/>
      <c r="H190" s="2"/>
      <c r="I190" s="2"/>
      <c r="J190" s="2"/>
    </row>
    <row r="191" spans="4:10" x14ac:dyDescent="0.2">
      <c r="D191" s="2"/>
      <c r="E191" s="2"/>
      <c r="F191" s="2"/>
      <c r="G191" s="2"/>
      <c r="H191" s="2"/>
      <c r="I191" s="2"/>
      <c r="J191" s="2"/>
    </row>
    <row r="192" spans="4:10" x14ac:dyDescent="0.2">
      <c r="D192" s="2"/>
      <c r="E192" s="2"/>
      <c r="F192" s="2"/>
      <c r="G192" s="2"/>
      <c r="H192" s="2"/>
      <c r="I192" s="2"/>
      <c r="J192" s="2"/>
    </row>
    <row r="193" spans="4:10" x14ac:dyDescent="0.2">
      <c r="D193" s="2"/>
      <c r="E193" s="2"/>
      <c r="F193" s="2"/>
      <c r="G193" s="2"/>
      <c r="H193" s="2"/>
      <c r="I193" s="2"/>
      <c r="J193" s="2"/>
    </row>
    <row r="194" spans="4:10" x14ac:dyDescent="0.2">
      <c r="D194" s="2"/>
      <c r="E194" s="2"/>
      <c r="F194" s="2"/>
      <c r="G194" s="2"/>
      <c r="H194" s="2"/>
      <c r="I194" s="2"/>
      <c r="J194" s="2"/>
    </row>
    <row r="195" spans="4:10" x14ac:dyDescent="0.2">
      <c r="D195" s="2"/>
      <c r="E195" s="2"/>
      <c r="F195" s="2"/>
      <c r="G195" s="2"/>
      <c r="H195" s="2"/>
      <c r="I195" s="2"/>
      <c r="J195" s="2"/>
    </row>
    <row r="196" spans="4:10" x14ac:dyDescent="0.2">
      <c r="D196" s="2"/>
      <c r="E196" s="2"/>
      <c r="F196" s="2"/>
      <c r="G196" s="2"/>
      <c r="H196" s="2"/>
      <c r="I196" s="2"/>
      <c r="J196" s="2"/>
    </row>
    <row r="197" spans="4:10" x14ac:dyDescent="0.2">
      <c r="D197" s="2"/>
      <c r="E197" s="2"/>
      <c r="F197" s="2"/>
      <c r="G197" s="2"/>
      <c r="H197" s="2"/>
      <c r="I197" s="2"/>
      <c r="J197" s="2"/>
    </row>
    <row r="198" spans="4:10" x14ac:dyDescent="0.2">
      <c r="D198" s="2"/>
      <c r="E198" s="2"/>
      <c r="F198" s="2"/>
      <c r="G198" s="2"/>
      <c r="H198" s="2"/>
      <c r="I198" s="2"/>
      <c r="J198" s="2"/>
    </row>
    <row r="199" spans="4:10" x14ac:dyDescent="0.2">
      <c r="D199" s="2"/>
      <c r="E199" s="2"/>
      <c r="F199" s="2"/>
      <c r="G199" s="2"/>
      <c r="H199" s="2"/>
      <c r="I199" s="2"/>
      <c r="J199" s="2"/>
    </row>
    <row r="200" spans="4:10" x14ac:dyDescent="0.2">
      <c r="D200" s="2"/>
      <c r="E200" s="2"/>
      <c r="F200" s="2"/>
      <c r="G200" s="2"/>
      <c r="H200" s="2"/>
      <c r="I200" s="2"/>
      <c r="J200" s="2"/>
    </row>
    <row r="201" spans="4:10" x14ac:dyDescent="0.2">
      <c r="D201" s="2"/>
      <c r="E201" s="2"/>
      <c r="F201" s="2"/>
      <c r="G201" s="2"/>
      <c r="H201" s="2"/>
      <c r="I201" s="2"/>
      <c r="J201" s="2"/>
    </row>
    <row r="202" spans="4:10" x14ac:dyDescent="0.2">
      <c r="D202" s="2"/>
      <c r="E202" s="2"/>
      <c r="F202" s="2"/>
      <c r="G202" s="2"/>
      <c r="H202" s="2"/>
      <c r="I202" s="2"/>
      <c r="J202" s="2"/>
    </row>
    <row r="203" spans="4:10" x14ac:dyDescent="0.2">
      <c r="D203" s="2"/>
      <c r="E203" s="2"/>
      <c r="F203" s="2"/>
      <c r="G203" s="2"/>
      <c r="H203" s="2"/>
      <c r="I203" s="2"/>
      <c r="J203" s="2"/>
    </row>
    <row r="204" spans="4:10" x14ac:dyDescent="0.2">
      <c r="D204" s="2"/>
      <c r="E204" s="2"/>
      <c r="F204" s="2"/>
      <c r="G204" s="2"/>
      <c r="H204" s="2"/>
      <c r="I204" s="2"/>
      <c r="J204" s="2"/>
    </row>
    <row r="205" spans="4:10" x14ac:dyDescent="0.2">
      <c r="D205" s="2"/>
      <c r="E205" s="2"/>
      <c r="F205" s="2"/>
      <c r="G205" s="2"/>
      <c r="H205" s="2"/>
      <c r="I205" s="2"/>
      <c r="J205" s="2"/>
    </row>
    <row r="206" spans="4:10" x14ac:dyDescent="0.2">
      <c r="D206" s="2"/>
      <c r="E206" s="2"/>
      <c r="F206" s="2"/>
      <c r="G206" s="2"/>
      <c r="H206" s="2"/>
      <c r="I206" s="2"/>
      <c r="J206" s="2"/>
    </row>
    <row r="207" spans="4:10" x14ac:dyDescent="0.2">
      <c r="D207" s="2"/>
      <c r="E207" s="2"/>
      <c r="F207" s="2"/>
      <c r="G207" s="2"/>
      <c r="H207" s="2"/>
      <c r="I207" s="2"/>
      <c r="J207" s="2"/>
    </row>
    <row r="208" spans="4:10" x14ac:dyDescent="0.2">
      <c r="D208" s="2"/>
      <c r="E208" s="2"/>
      <c r="F208" s="2"/>
      <c r="G208" s="2"/>
      <c r="H208" s="2"/>
      <c r="I208" s="2"/>
      <c r="J208" s="2"/>
    </row>
    <row r="209" spans="4:10" x14ac:dyDescent="0.2">
      <c r="D209" s="2"/>
      <c r="E209" s="2"/>
      <c r="F209" s="2"/>
      <c r="G209" s="2"/>
      <c r="H209" s="2"/>
      <c r="I209" s="2"/>
      <c r="J209" s="2"/>
    </row>
    <row r="210" spans="4:10" x14ac:dyDescent="0.2">
      <c r="D210" s="2"/>
      <c r="E210" s="2"/>
      <c r="F210" s="2"/>
      <c r="G210" s="2"/>
      <c r="H210" s="2"/>
      <c r="I210" s="2"/>
      <c r="J210" s="2"/>
    </row>
    <row r="211" spans="4:10" x14ac:dyDescent="0.2">
      <c r="D211" s="2"/>
      <c r="E211" s="2"/>
      <c r="F211" s="2"/>
      <c r="G211" s="2"/>
      <c r="H211" s="2"/>
      <c r="I211" s="2"/>
      <c r="J211" s="2"/>
    </row>
    <row r="212" spans="4:10" x14ac:dyDescent="0.2">
      <c r="D212" s="2"/>
      <c r="E212" s="2"/>
      <c r="F212" s="2"/>
      <c r="G212" s="2"/>
      <c r="H212" s="2"/>
      <c r="I212" s="2"/>
      <c r="J212" s="2"/>
    </row>
    <row r="213" spans="4:10" x14ac:dyDescent="0.2">
      <c r="D213" s="2"/>
      <c r="E213" s="2"/>
      <c r="F213" s="2"/>
      <c r="G213" s="2"/>
      <c r="H213" s="2"/>
      <c r="I213" s="2"/>
      <c r="J213" s="2"/>
    </row>
    <row r="214" spans="4:10" x14ac:dyDescent="0.2">
      <c r="D214" s="2"/>
      <c r="E214" s="2"/>
      <c r="F214" s="2"/>
      <c r="G214" s="2"/>
      <c r="H214" s="2"/>
      <c r="I214" s="2"/>
      <c r="J214" s="2"/>
    </row>
    <row r="215" spans="4:10" x14ac:dyDescent="0.2">
      <c r="D215" s="2"/>
      <c r="E215" s="2"/>
      <c r="F215" s="2"/>
      <c r="G215" s="2"/>
      <c r="H215" s="2"/>
      <c r="I215" s="2"/>
      <c r="J215" s="2"/>
    </row>
    <row r="216" spans="4:10" x14ac:dyDescent="0.2">
      <c r="D216" s="2"/>
      <c r="E216" s="2"/>
      <c r="F216" s="2"/>
      <c r="G216" s="2"/>
      <c r="H216" s="2"/>
      <c r="I216" s="2"/>
      <c r="J216" s="2"/>
    </row>
    <row r="217" spans="4:10" x14ac:dyDescent="0.2">
      <c r="D217" s="2"/>
      <c r="E217" s="2"/>
      <c r="F217" s="2"/>
      <c r="G217" s="2"/>
      <c r="H217" s="2"/>
      <c r="I217" s="2"/>
      <c r="J217" s="2"/>
    </row>
    <row r="218" spans="4:10" x14ac:dyDescent="0.2">
      <c r="D218" s="2"/>
      <c r="E218" s="2"/>
      <c r="F218" s="2"/>
      <c r="G218" s="2"/>
      <c r="H218" s="2"/>
      <c r="I218" s="2"/>
      <c r="J218" s="2"/>
    </row>
    <row r="219" spans="4:10" x14ac:dyDescent="0.2">
      <c r="D219" s="2"/>
      <c r="E219" s="2"/>
      <c r="F219" s="2"/>
      <c r="G219" s="2"/>
      <c r="H219" s="2"/>
      <c r="I219" s="2"/>
      <c r="J219" s="2"/>
    </row>
    <row r="220" spans="4:10" x14ac:dyDescent="0.2">
      <c r="D220" s="2"/>
      <c r="E220" s="2"/>
      <c r="F220" s="2"/>
      <c r="G220" s="2"/>
      <c r="H220" s="2"/>
      <c r="I220" s="2"/>
      <c r="J220" s="2"/>
    </row>
    <row r="221" spans="4:10" x14ac:dyDescent="0.2">
      <c r="D221" s="2"/>
      <c r="E221" s="2"/>
      <c r="F221" s="2"/>
      <c r="G221" s="2"/>
      <c r="H221" s="2"/>
      <c r="I221" s="2"/>
      <c r="J221" s="2"/>
    </row>
    <row r="222" spans="4:10" x14ac:dyDescent="0.2">
      <c r="D222" s="2"/>
      <c r="E222" s="2"/>
      <c r="F222" s="2"/>
      <c r="G222" s="2"/>
      <c r="H222" s="2"/>
      <c r="I222" s="2"/>
      <c r="J222" s="2"/>
    </row>
    <row r="223" spans="4:10" x14ac:dyDescent="0.2">
      <c r="D223" s="2"/>
      <c r="E223" s="2"/>
      <c r="F223" s="2"/>
      <c r="G223" s="2"/>
      <c r="H223" s="2"/>
      <c r="I223" s="2"/>
      <c r="J223" s="2"/>
    </row>
    <row r="224" spans="4:10" x14ac:dyDescent="0.2">
      <c r="D224" s="2"/>
      <c r="E224" s="2"/>
      <c r="F224" s="2"/>
      <c r="G224" s="2"/>
      <c r="H224" s="2"/>
      <c r="I224" s="2"/>
      <c r="J224" s="2"/>
    </row>
    <row r="225" spans="4:10" x14ac:dyDescent="0.2">
      <c r="D225" s="2"/>
      <c r="E225" s="2"/>
      <c r="F225" s="2"/>
      <c r="G225" s="2"/>
      <c r="H225" s="2"/>
      <c r="I225" s="2"/>
      <c r="J225" s="2"/>
    </row>
    <row r="226" spans="4:10" x14ac:dyDescent="0.2">
      <c r="D226" s="2"/>
      <c r="E226" s="2"/>
      <c r="F226" s="2"/>
      <c r="G226" s="2"/>
      <c r="H226" s="2"/>
      <c r="I226" s="2"/>
      <c r="J226" s="2"/>
    </row>
    <row r="227" spans="4:10" x14ac:dyDescent="0.2">
      <c r="D227" s="2"/>
      <c r="E227" s="2"/>
      <c r="F227" s="2"/>
      <c r="G227" s="2"/>
      <c r="H227" s="2"/>
      <c r="I227" s="2"/>
      <c r="J227" s="2"/>
    </row>
    <row r="228" spans="4:10" x14ac:dyDescent="0.2">
      <c r="D228" s="2"/>
      <c r="E228" s="2"/>
      <c r="F228" s="2"/>
      <c r="G228" s="2"/>
      <c r="H228" s="2"/>
      <c r="I228" s="2"/>
      <c r="J228" s="2"/>
    </row>
    <row r="229" spans="4:10" x14ac:dyDescent="0.2">
      <c r="D229" s="2"/>
      <c r="E229" s="2"/>
      <c r="F229" s="2"/>
      <c r="G229" s="2"/>
      <c r="H229" s="2"/>
      <c r="I229" s="2"/>
      <c r="J229" s="2"/>
    </row>
    <row r="230" spans="4:10" x14ac:dyDescent="0.2">
      <c r="D230" s="2"/>
      <c r="E230" s="2"/>
      <c r="F230" s="2"/>
      <c r="G230" s="2"/>
      <c r="H230" s="2"/>
      <c r="I230" s="2"/>
      <c r="J230" s="2"/>
    </row>
    <row r="231" spans="4:10" x14ac:dyDescent="0.2">
      <c r="D231" s="2"/>
      <c r="E231" s="2"/>
      <c r="F231" s="2"/>
      <c r="G231" s="2"/>
      <c r="H231" s="2"/>
      <c r="I231" s="2"/>
      <c r="J231" s="2"/>
    </row>
    <row r="232" spans="4:10" x14ac:dyDescent="0.2">
      <c r="D232" s="2"/>
      <c r="E232" s="2"/>
      <c r="F232" s="2"/>
      <c r="G232" s="2"/>
      <c r="H232" s="2"/>
      <c r="I232" s="2"/>
      <c r="J232" s="2"/>
    </row>
    <row r="233" spans="4:10" x14ac:dyDescent="0.2">
      <c r="D233" s="2"/>
      <c r="E233" s="2"/>
      <c r="F233" s="2"/>
      <c r="G233" s="2"/>
      <c r="H233" s="2"/>
      <c r="I233" s="2"/>
      <c r="J233" s="2"/>
    </row>
    <row r="234" spans="4:10" x14ac:dyDescent="0.2">
      <c r="D234" s="2"/>
      <c r="E234" s="2"/>
      <c r="F234" s="2"/>
      <c r="G234" s="2"/>
      <c r="H234" s="2"/>
      <c r="I234" s="2"/>
      <c r="J234" s="2"/>
    </row>
    <row r="235" spans="4:10" x14ac:dyDescent="0.2">
      <c r="D235" s="2"/>
      <c r="E235" s="2"/>
      <c r="F235" s="2"/>
      <c r="G235" s="2"/>
      <c r="H235" s="2"/>
      <c r="I235" s="2"/>
      <c r="J235" s="2"/>
    </row>
    <row r="236" spans="4:10" x14ac:dyDescent="0.2">
      <c r="D236" s="2"/>
      <c r="E236" s="2"/>
      <c r="F236" s="2"/>
      <c r="G236" s="2"/>
      <c r="H236" s="2"/>
      <c r="I236" s="2"/>
      <c r="J236" s="2"/>
    </row>
    <row r="237" spans="4:10" x14ac:dyDescent="0.2">
      <c r="D237" s="2"/>
      <c r="E237" s="2"/>
      <c r="F237" s="2"/>
      <c r="G237" s="2"/>
      <c r="H237" s="2"/>
      <c r="I237" s="2"/>
      <c r="J237" s="2"/>
    </row>
    <row r="238" spans="4:10" x14ac:dyDescent="0.2">
      <c r="D238" s="2"/>
      <c r="E238" s="2"/>
      <c r="F238" s="2"/>
      <c r="G238" s="2"/>
      <c r="H238" s="2"/>
      <c r="I238" s="2"/>
      <c r="J238" s="2"/>
    </row>
    <row r="239" spans="4:10" x14ac:dyDescent="0.2">
      <c r="D239" s="2"/>
      <c r="E239" s="2"/>
      <c r="F239" s="2"/>
      <c r="G239" s="2"/>
      <c r="H239" s="2"/>
      <c r="I239" s="2"/>
      <c r="J239" s="2"/>
    </row>
    <row r="240" spans="4:10" x14ac:dyDescent="0.2">
      <c r="D240" s="2"/>
      <c r="E240" s="2"/>
      <c r="F240" s="2"/>
      <c r="G240" s="2"/>
      <c r="H240" s="2"/>
      <c r="I240" s="2"/>
      <c r="J240" s="2"/>
    </row>
    <row r="241" spans="4:10" x14ac:dyDescent="0.2">
      <c r="D241" s="2"/>
      <c r="E241" s="2"/>
      <c r="F241" s="2"/>
      <c r="G241" s="2"/>
      <c r="H241" s="2"/>
      <c r="I241" s="2"/>
      <c r="J241" s="2"/>
    </row>
    <row r="242" spans="4:10" x14ac:dyDescent="0.2">
      <c r="D242" s="2"/>
      <c r="E242" s="2"/>
      <c r="F242" s="2"/>
      <c r="G242" s="2"/>
      <c r="H242" s="2"/>
      <c r="I242" s="2"/>
      <c r="J242" s="2"/>
    </row>
    <row r="243" spans="4:10" x14ac:dyDescent="0.2">
      <c r="D243" s="2"/>
      <c r="E243" s="2"/>
      <c r="F243" s="2"/>
      <c r="G243" s="2"/>
      <c r="H243" s="2"/>
      <c r="I243" s="2"/>
      <c r="J243" s="2"/>
    </row>
    <row r="244" spans="4:10" x14ac:dyDescent="0.2">
      <c r="D244" s="2"/>
      <c r="E244" s="2"/>
      <c r="F244" s="2"/>
      <c r="G244" s="2"/>
      <c r="H244" s="2"/>
      <c r="I244" s="2"/>
      <c r="J244" s="2"/>
    </row>
    <row r="245" spans="4:10" x14ac:dyDescent="0.2">
      <c r="D245" s="2"/>
      <c r="E245" s="2"/>
      <c r="F245" s="2"/>
      <c r="G245" s="2"/>
      <c r="H245" s="2"/>
      <c r="I245" s="2"/>
      <c r="J245" s="2"/>
    </row>
    <row r="246" spans="4:10" x14ac:dyDescent="0.2">
      <c r="D246" s="2"/>
      <c r="E246" s="2"/>
      <c r="F246" s="2"/>
      <c r="G246" s="2"/>
      <c r="H246" s="2"/>
      <c r="I246" s="2"/>
      <c r="J246" s="2"/>
    </row>
    <row r="247" spans="4:10" x14ac:dyDescent="0.2">
      <c r="D247" s="2"/>
      <c r="E247" s="2"/>
      <c r="F247" s="2"/>
      <c r="G247" s="2"/>
      <c r="H247" s="2"/>
      <c r="I247" s="2"/>
      <c r="J247" s="2"/>
    </row>
    <row r="248" spans="4:10" x14ac:dyDescent="0.2">
      <c r="D248" s="2"/>
      <c r="E248" s="2"/>
      <c r="F248" s="2"/>
      <c r="G248" s="2"/>
      <c r="H248" s="2"/>
      <c r="I248" s="2"/>
      <c r="J248" s="2"/>
    </row>
    <row r="249" spans="4:10" x14ac:dyDescent="0.2">
      <c r="D249" s="2"/>
      <c r="E249" s="2"/>
      <c r="F249" s="2"/>
      <c r="G249" s="2"/>
      <c r="H249" s="2"/>
      <c r="I249" s="2"/>
      <c r="J249" s="2"/>
    </row>
    <row r="250" spans="4:10" x14ac:dyDescent="0.2">
      <c r="D250" s="2"/>
      <c r="E250" s="2"/>
      <c r="F250" s="2"/>
      <c r="G250" s="2"/>
      <c r="H250" s="2"/>
      <c r="I250" s="2"/>
      <c r="J250" s="2"/>
    </row>
    <row r="251" spans="4:10" x14ac:dyDescent="0.2">
      <c r="D251" s="2"/>
      <c r="E251" s="2"/>
      <c r="F251" s="2"/>
      <c r="G251" s="2"/>
      <c r="H251" s="2"/>
      <c r="I251" s="2"/>
      <c r="J251" s="2"/>
    </row>
    <row r="252" spans="4:10" x14ac:dyDescent="0.2">
      <c r="D252" s="2"/>
      <c r="E252" s="2"/>
      <c r="F252" s="2"/>
      <c r="G252" s="2"/>
      <c r="H252" s="2"/>
      <c r="I252" s="2"/>
      <c r="J252" s="2"/>
    </row>
    <row r="253" spans="4:10" x14ac:dyDescent="0.2">
      <c r="D253" s="2"/>
      <c r="E253" s="2"/>
      <c r="F253" s="2"/>
      <c r="G253" s="2"/>
      <c r="H253" s="2"/>
      <c r="I253" s="2"/>
      <c r="J253" s="2"/>
    </row>
    <row r="254" spans="4:10" x14ac:dyDescent="0.2">
      <c r="D254" s="2"/>
      <c r="E254" s="2"/>
      <c r="F254" s="2"/>
      <c r="G254" s="2"/>
      <c r="H254" s="2"/>
      <c r="I254" s="2"/>
      <c r="J254" s="2"/>
    </row>
    <row r="255" spans="4:10" x14ac:dyDescent="0.2">
      <c r="D255" s="2"/>
      <c r="E255" s="2"/>
      <c r="F255" s="2"/>
      <c r="G255" s="2"/>
      <c r="H255" s="2"/>
      <c r="I255" s="2"/>
      <c r="J255" s="2"/>
    </row>
    <row r="256" spans="4:10" x14ac:dyDescent="0.2">
      <c r="D256" s="2"/>
      <c r="E256" s="2"/>
      <c r="F256" s="2"/>
      <c r="G256" s="2"/>
      <c r="H256" s="2"/>
      <c r="I256" s="2"/>
      <c r="J256" s="2"/>
    </row>
    <row r="257" spans="4:10" x14ac:dyDescent="0.2">
      <c r="D257" s="2"/>
      <c r="E257" s="2"/>
      <c r="F257" s="2"/>
      <c r="G257" s="2"/>
      <c r="H257" s="2"/>
      <c r="I257" s="2"/>
      <c r="J257" s="2"/>
    </row>
    <row r="258" spans="4:10" x14ac:dyDescent="0.2">
      <c r="D258" s="2"/>
      <c r="E258" s="2"/>
      <c r="F258" s="2"/>
      <c r="G258" s="2"/>
      <c r="H258" s="2"/>
      <c r="I258" s="2"/>
      <c r="J258" s="2"/>
    </row>
    <row r="259" spans="4:10" x14ac:dyDescent="0.2">
      <c r="D259" s="2"/>
      <c r="E259" s="2"/>
      <c r="F259" s="2"/>
      <c r="G259" s="2"/>
      <c r="H259" s="2"/>
      <c r="I259" s="2"/>
      <c r="J259" s="2"/>
    </row>
    <row r="260" spans="4:10" x14ac:dyDescent="0.2">
      <c r="D260" s="2"/>
      <c r="E260" s="2"/>
      <c r="F260" s="2"/>
      <c r="G260" s="2"/>
      <c r="H260" s="2"/>
      <c r="I260" s="2"/>
      <c r="J260" s="2"/>
    </row>
    <row r="261" spans="4:10" x14ac:dyDescent="0.2">
      <c r="D261" s="2"/>
      <c r="E261" s="2"/>
      <c r="F261" s="2"/>
      <c r="G261" s="2"/>
      <c r="H261" s="2"/>
      <c r="I261" s="2"/>
      <c r="J261" s="2"/>
    </row>
    <row r="262" spans="4:10" x14ac:dyDescent="0.2">
      <c r="D262" s="2"/>
      <c r="E262" s="2"/>
      <c r="F262" s="2"/>
      <c r="G262" s="2"/>
      <c r="H262" s="2"/>
      <c r="I262" s="2"/>
      <c r="J262" s="2"/>
    </row>
    <row r="263" spans="4:10" x14ac:dyDescent="0.2">
      <c r="D263" s="2"/>
      <c r="E263" s="2"/>
      <c r="F263" s="2"/>
      <c r="G263" s="2"/>
      <c r="H263" s="2"/>
      <c r="I263" s="2"/>
      <c r="J263" s="2"/>
    </row>
  </sheetData>
  <sheetProtection sheet="1" objects="1" scenarios="1"/>
  <customSheetViews>
    <customSheetView guid="{06D897F3-41FE-40F7-9CC7-EC68A1D6592B}" showGridLines="0">
      <pageMargins left="0.78740157480314965" right="0.78740157480314965" top="0.98425196850393704" bottom="0.98425196850393704" header="0.51181102362204722" footer="0.51181102362204722"/>
      <pageSetup orientation="portrait" horizontalDpi="4294967292" verticalDpi="4294967292" r:id="rId1"/>
      <headerFooter alignWithMargins="0">
        <oddHeader>&amp;F</oddHeader>
        <oddFooter>Page &amp;P</oddFooter>
      </headerFooter>
    </customSheetView>
    <customSheetView guid="{B66CA19A-0FEE-4E55-B2E4-E958B77B4839}" showGridLines="0" topLeftCell="D8">
      <pane xSplit="1" ySplit="1" topLeftCell="E9" activePane="bottomRight" state="frozen"/>
      <selection pane="bottomRight" activeCell="L11" sqref="L11"/>
      <pageMargins left="0.78740157480314965" right="0.78740157480314965" top="0.98425196850393704" bottom="0.98425196850393704" header="0.51181102362204722" footer="0.51181102362204722"/>
      <pageSetup orientation="portrait" horizontalDpi="4294967292" verticalDpi="4294967292" r:id="rId2"/>
      <headerFooter alignWithMargins="0">
        <oddHeader>&amp;F</oddHeader>
        <oddFooter>Page &amp;P</oddFooter>
      </headerFooter>
    </customSheetView>
  </customSheetViews>
  <phoneticPr fontId="0" type="noConversion"/>
  <printOptions gridLinesSet="0"/>
  <pageMargins left="0.78740157480314965" right="0.78740157480314965" top="0.98425196850393704" bottom="0.98425196850393704" header="0.51181102362204722" footer="0.51181102362204722"/>
  <pageSetup orientation="portrait" horizontalDpi="4294967292" verticalDpi="4294967292" r:id="rId3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EMPRUNT</vt:lpstr>
      <vt:lpstr>EMPRUNT!Impression_des_titres</vt:lpstr>
      <vt:lpstr>MENS</vt:lpstr>
      <vt:lpstr>No</vt:lpstr>
      <vt:lpstr>NUMERO</vt:lpstr>
      <vt:lpstr>PERIODES</vt:lpstr>
      <vt:lpstr>PRINCIPAL</vt:lpstr>
      <vt:lpstr>TABLE</vt:lpstr>
      <vt:lpstr>TAUX</vt:lpstr>
      <vt:lpstr>EMPRUNT!Zone_d_impression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Emprunt</dc:title>
  <dc:subject>Emprunt - correction</dc:subject>
  <cp:keywords>exercice Excel 2024</cp:keywords>
  <cp:lastModifiedBy>joel Green</cp:lastModifiedBy>
  <cp:lastPrinted>2024-12-16T11:08:50Z</cp:lastPrinted>
  <dcterms:created xsi:type="dcterms:W3CDTF">1998-05-05T15:38:58Z</dcterms:created>
  <dcterms:modified xsi:type="dcterms:W3CDTF">2024-12-19T08:28:53Z</dcterms:modified>
  <cp:category>exercice Excel 2024</cp:category>
</cp:coreProperties>
</file>