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F:\supports\supports 2019\Excel 2019 n2 gestion graphiques\exos excel 2019 niv2 graphgest\Solveur\"/>
    </mc:Choice>
  </mc:AlternateContent>
  <xr:revisionPtr revIDLastSave="0" documentId="13_ncr:1_{D180EFEB-33CA-41B4-8D40-0E5429603FDF}" xr6:coauthVersionLast="46" xr6:coauthVersionMax="46" xr10:uidLastSave="{00000000-0000-0000-0000-000000000000}"/>
  <bookViews>
    <workbookView xWindow="-120" yWindow="-120" windowWidth="25440" windowHeight="15990" xr2:uid="{00000000-000D-0000-FFFF-FFFF00000000}"/>
  </bookViews>
  <sheets>
    <sheet name="Tableau" sheetId="1" r:id="rId1"/>
    <sheet name="Rapport de solution 1" sheetId="5" r:id="rId2"/>
    <sheet name="Rapport de sensibilité 1" sheetId="6" r:id="rId3"/>
    <sheet name="Rapport des limites 1" sheetId="7" r:id="rId4"/>
  </sheets>
  <definedNames>
    <definedName name="_scenchg_count" localSheetId="0" hidden="1">4</definedName>
    <definedName name="_scenchg1" localSheetId="0" hidden="1">Tableau!$B$10</definedName>
    <definedName name="_scenchg2" localSheetId="0" hidden="1">Tableau!$C$10</definedName>
    <definedName name="_scenchg3" localSheetId="0" hidden="1">Tableau!$D$10</definedName>
    <definedName name="_scenchg4" localSheetId="0" hidden="1">Tableau!$E$10</definedName>
    <definedName name="anscount" hidden="1">2</definedName>
    <definedName name="BudgetTab">Tableau!#REF!</definedName>
    <definedName name="limcount" hidden="1">2</definedName>
    <definedName name="scen_change" localSheetId="0" hidden="1">Tableau!$B$10:$E$10</definedName>
    <definedName name="scen_date1" localSheetId="0" hidden="1">34079.4711342593</definedName>
    <definedName name="scen_date2" localSheetId="0" hidden="1">34079.471412037</definedName>
    <definedName name="scen_date3" localSheetId="0" hidden="1">34079.4750462963</definedName>
    <definedName name="scen_name1" localSheetId="0" hidden="1">"mini"</definedName>
    <definedName name="scen_name2" localSheetId="0" hidden="1">"MAXI"</definedName>
    <definedName name="scen_name3" localSheetId="0" hidden="1">"OPTIMUM"</definedName>
    <definedName name="scen_num" localSheetId="0" hidden="1">3</definedName>
    <definedName name="scen_user1" localSheetId="0" hidden="1">"DUPONT"</definedName>
    <definedName name="scen_user2" localSheetId="0" hidden="1">"DUPONT"</definedName>
    <definedName name="scen_user3" localSheetId="0" hidden="1">"DUPONT"</definedName>
    <definedName name="scen_value0" localSheetId="0" hidden="1">{"1000";"1000";"1000";"1000"}</definedName>
    <definedName name="scen_value1" localSheetId="0" hidden="1">{0;0;0;0}</definedName>
    <definedName name="scen_value2" localSheetId="0" hidden="1">{10000;10000;10000;10000}</definedName>
    <definedName name="scen_value3" localSheetId="0" hidden="1">{5300.01516099648;9394.50269530118;3553.30667794656;11752.1753978464}</definedName>
    <definedName name="sencount" hidden="1">2</definedName>
    <definedName name="solver_adj" localSheetId="0" hidden="1">Tableau!$B$10:$E$10</definedName>
    <definedName name="solver_cvg" localSheetId="0" hidden="1">0.001</definedName>
    <definedName name="solver_drv" localSheetId="0" hidden="1">1</definedName>
    <definedName name="solver_eng" localSheetId="3" hidden="1">1</definedName>
    <definedName name="solver_eng" localSheetId="0" hidden="1">1</definedName>
    <definedName name="solver_est" localSheetId="0" hidden="1">1</definedName>
    <definedName name="solver_itr" localSheetId="0" hidden="1">100</definedName>
    <definedName name="solver_lhs1" localSheetId="0" hidden="1">Tableau!$F$10</definedName>
    <definedName name="solver_lhs2" localSheetId="0" hidden="1">Tableau!$F$10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3" hidden="1">1</definedName>
    <definedName name="solver_neg" localSheetId="0" hidden="1">1</definedName>
    <definedName name="solver_nod" localSheetId="0" hidden="1">2147483647</definedName>
    <definedName name="solver_num" localSheetId="3" hidden="1">0</definedName>
    <definedName name="solver_num" localSheetId="0" hidden="1">1</definedName>
    <definedName name="solver_nwt" localSheetId="0" hidden="1">1</definedName>
    <definedName name="solver_opt" localSheetId="3" hidden="1">'Rapport des limites 1'!$P$27</definedName>
    <definedName name="solver_opt" localSheetId="0" hidden="1">Tableau!$F$14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1</definedName>
    <definedName name="solver_rhs1" localSheetId="0" hidden="1">40000</definedName>
    <definedName name="solver_rhs2" localSheetId="0" hidden="1">4000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3" hidden="1">2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mp" localSheetId="0" hidden="1">Tableau!$B$9:$E$10,Tableau!$B$17:$B$18,Tableau!$B$2:$E$2</definedName>
    <definedName name="solver_tol" localSheetId="0" hidden="1">0.05</definedName>
    <definedName name="solver_typ" localSheetId="3" hidden="1">1</definedName>
    <definedName name="solver_typ" localSheetId="0" hidden="1">1</definedName>
    <definedName name="solver_val" localSheetId="3" hidden="1">0</definedName>
    <definedName name="solver_val" localSheetId="0" hidden="1">0</definedName>
    <definedName name="solver_ver" localSheetId="3" hidden="1">3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E4" i="1"/>
  <c r="E6" i="1" s="1"/>
  <c r="D4" i="1"/>
  <c r="D5" i="1" s="1"/>
  <c r="C4" i="1"/>
  <c r="C6" i="1" s="1"/>
  <c r="B4" i="1"/>
  <c r="B6" i="1" s="1"/>
  <c r="B5" i="1" l="1"/>
  <c r="B11" i="1" s="1"/>
  <c r="C5" i="1"/>
  <c r="C7" i="1" s="1"/>
  <c r="D11" i="1"/>
  <c r="D12" i="1" s="1"/>
  <c r="F4" i="1"/>
  <c r="D6" i="1"/>
  <c r="F6" i="1" s="1"/>
  <c r="E5" i="1"/>
  <c r="C11" i="1" l="1"/>
  <c r="C12" i="1" s="1"/>
  <c r="C14" i="1" s="1"/>
  <c r="C15" i="1" s="1"/>
  <c r="B7" i="1"/>
  <c r="F5" i="1"/>
  <c r="D7" i="1"/>
  <c r="D14" i="1" s="1"/>
  <c r="D15" i="1" s="1"/>
  <c r="B12" i="1"/>
  <c r="E11" i="1"/>
  <c r="E12" i="1" s="1"/>
  <c r="E7" i="1"/>
  <c r="E14" i="1" l="1"/>
  <c r="E15" i="1" s="1"/>
  <c r="F12" i="1"/>
  <c r="B14" i="1"/>
  <c r="F11" i="1"/>
  <c r="F7" i="1"/>
  <c r="B15" i="1" l="1"/>
  <c r="F14" i="1"/>
  <c r="F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J.GREEN</author>
  </authors>
  <commentList>
    <comment ref="E2" authorId="0" shapeId="0" xr:uid="{B0107986-E47A-46C0-A52C-A646AC0FAB65}">
      <text>
        <r>
          <rPr>
            <sz val="8"/>
            <color indexed="32"/>
            <rFont val="Tahoma"/>
            <family val="2"/>
          </rPr>
          <t>coefficients de saisonnalité</t>
        </r>
      </text>
    </comment>
    <comment ref="E4" authorId="0" shapeId="0" xr:uid="{0F9850FD-654A-4376-BFD2-BA2DAC35D8D1}">
      <text>
        <r>
          <rPr>
            <sz val="8"/>
            <color indexed="32"/>
            <rFont val="Tahoma"/>
            <family val="2"/>
          </rPr>
          <t>formule marketing calculant les ventes / publicité</t>
        </r>
      </text>
    </comment>
    <comment ref="E5" authorId="0" shapeId="0" xr:uid="{BD46E255-D8D7-4694-B9B3-351F2DCE5131}">
      <text>
        <r>
          <rPr>
            <sz val="8"/>
            <color indexed="32"/>
            <rFont val="Tahoma"/>
            <family val="2"/>
          </rPr>
          <t>unités (ligne 4) multipliées par(B17) prix unitaire</t>
        </r>
      </text>
    </comment>
    <comment ref="E6" authorId="0" shapeId="0" xr:uid="{1CFEA726-2AF1-4494-A876-F9F8A74EE7B0}">
      <text>
        <r>
          <rPr>
            <sz val="8"/>
            <color indexed="32"/>
            <rFont val="Tahoma"/>
            <family val="2"/>
          </rPr>
          <t xml:space="preserve">unités (ligne 4) multipliées par  (b18) coût production </t>
        </r>
      </text>
    </comment>
    <comment ref="E7" authorId="0" shapeId="0" xr:uid="{08F3A3E7-81B1-46BF-A5F0-90F8AC122121}">
      <text>
        <r>
          <rPr>
            <sz val="8"/>
            <color indexed="32"/>
            <rFont val="Tahoma"/>
            <family val="2"/>
          </rPr>
          <t xml:space="preserve">produit des ventes (ligne 5) moins (ligne 6)coût des ventes </t>
        </r>
      </text>
    </comment>
    <comment ref="B10" authorId="0" shapeId="0" xr:uid="{771102E4-4FFC-4A75-82F6-4A30017023E2}">
      <text>
        <r>
          <rPr>
            <sz val="8"/>
            <color indexed="32"/>
            <rFont val="Tahoma"/>
            <family val="2"/>
          </rPr>
          <t>cellules à faire varier</t>
        </r>
      </text>
    </comment>
    <comment ref="C10" authorId="0" shapeId="0" xr:uid="{45E6D4A2-730E-4F91-B612-A7D0D72B85C4}">
      <text>
        <r>
          <rPr>
            <sz val="8"/>
            <color indexed="32"/>
            <rFont val="Tahoma"/>
            <family val="2"/>
          </rPr>
          <t>cellules à faire varier</t>
        </r>
      </text>
    </comment>
    <comment ref="D10" authorId="0" shapeId="0" xr:uid="{12A9E202-775F-465C-9052-DC836B358E9D}">
      <text>
        <r>
          <rPr>
            <sz val="8"/>
            <color indexed="32"/>
            <rFont val="Tahoma"/>
            <family val="2"/>
          </rPr>
          <t>cellules à faire varier</t>
        </r>
      </text>
    </comment>
    <comment ref="E10" authorId="0" shapeId="0" xr:uid="{EB34680F-F86D-49A9-B7CC-58DEFCA93145}">
      <text>
        <r>
          <rPr>
            <sz val="8"/>
            <color indexed="32"/>
            <rFont val="Tahoma"/>
            <family val="2"/>
          </rPr>
          <t>cellules à faire varier</t>
        </r>
      </text>
    </comment>
    <comment ref="F14" authorId="0" shapeId="0" xr:uid="{A3C83BD2-609B-42F0-AF0E-54BC723E3476}">
      <text>
        <r>
          <rPr>
            <sz val="8"/>
            <color indexed="32"/>
            <rFont val="Tahoma"/>
            <family val="2"/>
          </rPr>
          <t xml:space="preserve">  cellule à définir(maximum)</t>
        </r>
      </text>
    </comment>
  </commentList>
</comments>
</file>

<file path=xl/sharedStrings.xml><?xml version="1.0" encoding="utf-8"?>
<sst xmlns="http://schemas.openxmlformats.org/spreadsheetml/2006/main" count="123" uniqueCount="72">
  <si>
    <t>Mois</t>
  </si>
  <si>
    <t>Trimestre 1</t>
  </si>
  <si>
    <t>Trimestre 2</t>
  </si>
  <si>
    <t>Trimestre 3</t>
  </si>
  <si>
    <t>Trimestre 4</t>
  </si>
  <si>
    <t>Total</t>
  </si>
  <si>
    <t>Données saisonnières</t>
  </si>
  <si>
    <t>Unités vendues</t>
  </si>
  <si>
    <t>Produit des ventes</t>
  </si>
  <si>
    <t>Coût des ventes</t>
  </si>
  <si>
    <t>Marge brute</t>
  </si>
  <si>
    <t>Frais de personnel</t>
  </si>
  <si>
    <t>Publicité</t>
  </si>
  <si>
    <t>Frais généraux</t>
  </si>
  <si>
    <t>Total charges</t>
  </si>
  <si>
    <t>Bénéfice prod.</t>
  </si>
  <si>
    <t>Marge bénéficiaire</t>
  </si>
  <si>
    <t>Prix unitaire</t>
  </si>
  <si>
    <t>Coût de production</t>
  </si>
  <si>
    <t>Microsoft Excel 16.0 Rapport de solution</t>
  </si>
  <si>
    <t>Feuille : [Pub fini.xlsx]Tableau</t>
  </si>
  <si>
    <t>Résultat : Le Solveur a trouvé une solution satisfaisant toutes les contraintes et les conditions d’optimisation.</t>
  </si>
  <si>
    <t>Moteur du solveur</t>
  </si>
  <si>
    <t>Moteur : GRG non linéaire</t>
  </si>
  <si>
    <t>Options du solveur</t>
  </si>
  <si>
    <t>Temps max 100 s,  Itérations 100, Precision 0,000001</t>
  </si>
  <si>
    <t xml:space="preserve"> Convergence 0,001, Taille de la population 100, Valeur de départ aléatoire 0, Dérivées - Transfert, Limites requises</t>
  </si>
  <si>
    <t>Sous-problèmes max Illimité, Solutions de nombre entier max Illimité, Tolérance des nombres entiers 5%, Résoudre sans les contraintes de nombre entier, Supposé non négatif</t>
  </si>
  <si>
    <t>Cellule objectif (Max)</t>
  </si>
  <si>
    <t>Cellule</t>
  </si>
  <si>
    <t>Nom</t>
  </si>
  <si>
    <t>Valeur initiale</t>
  </si>
  <si>
    <t>Valeur finale</t>
  </si>
  <si>
    <t>Cellules variables</t>
  </si>
  <si>
    <t>Entier</t>
  </si>
  <si>
    <t>Contraintes</t>
  </si>
  <si>
    <t>Valeur de la cellule</t>
  </si>
  <si>
    <t>Formule</t>
  </si>
  <si>
    <t>État</t>
  </si>
  <si>
    <t>Marge</t>
  </si>
  <si>
    <t>$F$14</t>
  </si>
  <si>
    <t>Bénéfice prod. Total</t>
  </si>
  <si>
    <t>$B$10</t>
  </si>
  <si>
    <t>Publicité Trimestre 1</t>
  </si>
  <si>
    <t>Suite</t>
  </si>
  <si>
    <t>$C$10</t>
  </si>
  <si>
    <t>Publicité Trimestre 2</t>
  </si>
  <si>
    <t>$D$10</t>
  </si>
  <si>
    <t>Publicité Trimestre 3</t>
  </si>
  <si>
    <t>$E$10</t>
  </si>
  <si>
    <t>Publicité Trimestre 4</t>
  </si>
  <si>
    <t>$F$10</t>
  </si>
  <si>
    <t>Publicité Total</t>
  </si>
  <si>
    <t>$F$10&lt;=40000</t>
  </si>
  <si>
    <t>Lié</t>
  </si>
  <si>
    <t>Microsoft Excel 16.0 Rapport de sensibilité</t>
  </si>
  <si>
    <t>Finale</t>
  </si>
  <si>
    <t>Valeur</t>
  </si>
  <si>
    <t>Gradient</t>
  </si>
  <si>
    <t>de Lagrange</t>
  </si>
  <si>
    <t>Multiplicateur</t>
  </si>
  <si>
    <t>Microsoft Excel 16.0 Rapport des limites</t>
  </si>
  <si>
    <t>Objectif</t>
  </si>
  <si>
    <t>Variable</t>
  </si>
  <si>
    <t>Inférieure</t>
  </si>
  <si>
    <t>Limite</t>
  </si>
  <si>
    <t>Résultat</t>
  </si>
  <si>
    <t>Supérieure</t>
  </si>
  <si>
    <t>Date du rapport : 13/04/2021 11:29:33</t>
  </si>
  <si>
    <t>Heure de la solution : 0,093 secondes.</t>
  </si>
  <si>
    <t>Itérations : 9 Sous-problèmes : 0</t>
  </si>
  <si>
    <t>Date du rapport : 13/04/2021 11:29:34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</si>
</sst>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#,##0\ &quot;€&quot;;\-#,##0\ &quot;€&quot;"/>
    <numFmt numFmtId="164" formatCode="#,##0.00\ &quot;F&quot;;\-#,##0.00\ &quot;F&quot;"/>
    <numFmt numFmtId="165" formatCode="#,##0.00\ [$€];[Red]\-#,##0.00\ [$€]"/>
    <numFmt numFmtId="166" formatCode="#,##0\ [$€];[Red]\-#,##0\ [$€]"/>
  </numFmts>
  <fonts count="13" x14ac:knownFonts="1">
    <font>
      <sz val="10"/>
      <name val="Helv"/>
    </font>
    <font>
      <sz val="10"/>
      <name val="Helv"/>
    </font>
    <font>
      <sz val="10"/>
      <name val="Tms Rmn"/>
    </font>
    <font>
      <sz val="8"/>
      <color indexed="32"/>
      <name val="Tahoma"/>
      <family val="2"/>
    </font>
    <font>
      <sz val="11"/>
      <color rgb="FF002060"/>
      <name val="Helv"/>
    </font>
    <font>
      <b/>
      <sz val="10"/>
      <color rgb="FF002060"/>
      <name val="Helv"/>
    </font>
    <font>
      <sz val="10"/>
      <color rgb="FF002060"/>
      <name val="Helv"/>
    </font>
    <font>
      <sz val="10"/>
      <color rgb="FF002060"/>
      <name val="Arial"/>
      <family val="2"/>
    </font>
    <font>
      <sz val="10"/>
      <color rgb="FF002060"/>
      <name val="Tms Rmn"/>
    </font>
    <font>
      <b/>
      <sz val="12"/>
      <color rgb="FF002060"/>
      <name val="Tms Rmn"/>
    </font>
    <font>
      <sz val="12"/>
      <color rgb="FF002060"/>
      <name val="Arial"/>
      <family val="2"/>
    </font>
    <font>
      <b/>
      <sz val="10"/>
      <name val="Helv"/>
    </font>
    <font>
      <b/>
      <sz val="10"/>
      <color indexed="18"/>
      <name val="Helv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9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9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9"/>
      </bottom>
      <diagonal/>
    </border>
    <border>
      <left/>
      <right/>
      <top style="thin">
        <color indexed="23"/>
      </top>
      <bottom style="thin">
        <color indexed="9"/>
      </bottom>
      <diagonal/>
    </border>
    <border>
      <left/>
      <right style="thin">
        <color indexed="9"/>
      </right>
      <top style="thin">
        <color indexed="23"/>
      </top>
      <bottom style="thin">
        <color indexed="9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Font="1" applyBorder="1"/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166" fontId="7" fillId="2" borderId="8" xfId="1" applyNumberFormat="1" applyFont="1" applyFill="1" applyBorder="1" applyAlignment="1"/>
    <xf numFmtId="166" fontId="7" fillId="2" borderId="0" xfId="1" applyNumberFormat="1" applyFont="1" applyFill="1" applyBorder="1" applyAlignment="1"/>
    <xf numFmtId="166" fontId="7" fillId="2" borderId="9" xfId="1" applyNumberFormat="1" applyFont="1" applyFill="1" applyBorder="1" applyAlignment="1"/>
    <xf numFmtId="166" fontId="7" fillId="2" borderId="10" xfId="1" applyNumberFormat="1" applyFont="1" applyFill="1" applyBorder="1" applyAlignment="1"/>
    <xf numFmtId="166" fontId="7" fillId="2" borderId="11" xfId="1" applyNumberFormat="1" applyFont="1" applyFill="1" applyBorder="1" applyAlignment="1"/>
    <xf numFmtId="166" fontId="7" fillId="2" borderId="12" xfId="1" applyNumberFormat="1" applyFont="1" applyFill="1" applyBorder="1" applyAlignment="1"/>
    <xf numFmtId="166" fontId="7" fillId="2" borderId="13" xfId="1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166" fontId="7" fillId="2" borderId="14" xfId="1" applyNumberFormat="1" applyFont="1" applyFill="1" applyBorder="1" applyAlignment="1"/>
    <xf numFmtId="166" fontId="7" fillId="2" borderId="15" xfId="1" applyNumberFormat="1" applyFont="1" applyFill="1" applyBorder="1" applyAlignment="1"/>
    <xf numFmtId="166" fontId="7" fillId="2" borderId="4" xfId="1" applyNumberFormat="1" applyFont="1" applyFill="1" applyBorder="1" applyAlignment="1"/>
    <xf numFmtId="166" fontId="7" fillId="2" borderId="5" xfId="1" applyNumberFormat="1" applyFont="1" applyFill="1" applyBorder="1" applyAlignment="1"/>
    <xf numFmtId="166" fontId="7" fillId="2" borderId="6" xfId="1" applyNumberFormat="1" applyFont="1" applyFill="1" applyBorder="1" applyAlignment="1"/>
    <xf numFmtId="166" fontId="7" fillId="2" borderId="7" xfId="1" applyNumberFormat="1" applyFont="1" applyFill="1" applyBorder="1" applyAlignment="1"/>
    <xf numFmtId="166" fontId="7" fillId="2" borderId="16" xfId="1" applyNumberFormat="1" applyFont="1" applyFill="1" applyBorder="1" applyAlignment="1"/>
    <xf numFmtId="166" fontId="7" fillId="2" borderId="17" xfId="1" applyNumberFormat="1" applyFont="1" applyFill="1" applyBorder="1" applyAlignment="1"/>
    <xf numFmtId="166" fontId="7" fillId="2" borderId="18" xfId="1" applyNumberFormat="1" applyFont="1" applyFill="1" applyBorder="1" applyAlignment="1"/>
    <xf numFmtId="0" fontId="8" fillId="0" borderId="0" xfId="0" applyFont="1"/>
    <xf numFmtId="0" fontId="9" fillId="3" borderId="0" xfId="0" applyFont="1" applyFill="1" applyBorder="1"/>
    <xf numFmtId="165" fontId="10" fillId="3" borderId="0" xfId="1" applyFont="1" applyFill="1" applyBorder="1"/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3" fontId="6" fillId="2" borderId="4" xfId="0" applyNumberFormat="1" applyFont="1" applyFill="1" applyBorder="1"/>
    <xf numFmtId="3" fontId="6" fillId="2" borderId="5" xfId="0" applyNumberFormat="1" applyFont="1" applyFill="1" applyBorder="1"/>
    <xf numFmtId="3" fontId="6" fillId="2" borderId="6" xfId="0" applyNumberFormat="1" applyFont="1" applyFill="1" applyBorder="1"/>
    <xf numFmtId="3" fontId="6" fillId="2" borderId="7" xfId="0" applyNumberFormat="1" applyFont="1" applyFill="1" applyBorder="1"/>
    <xf numFmtId="0" fontId="5" fillId="2" borderId="0" xfId="0" applyFont="1" applyFill="1" applyAlignment="1">
      <alignment horizontal="left"/>
    </xf>
    <xf numFmtId="166" fontId="6" fillId="2" borderId="0" xfId="0" applyNumberFormat="1" applyFont="1" applyFill="1"/>
    <xf numFmtId="9" fontId="6" fillId="2" borderId="0" xfId="0" applyNumberFormat="1" applyFont="1" applyFill="1"/>
    <xf numFmtId="0" fontId="11" fillId="0" borderId="0" xfId="0" applyFont="1"/>
    <xf numFmtId="0" fontId="0" fillId="0" borderId="22" xfId="0" applyFill="1" applyBorder="1" applyAlignment="1"/>
    <xf numFmtId="0" fontId="12" fillId="0" borderId="21" xfId="0" applyFont="1" applyFill="1" applyBorder="1" applyAlignment="1">
      <alignment horizontal="center"/>
    </xf>
    <xf numFmtId="0" fontId="0" fillId="0" borderId="5" xfId="0" applyFill="1" applyBorder="1" applyAlignment="1"/>
    <xf numFmtId="166" fontId="0" fillId="0" borderId="22" xfId="0" applyNumberFormat="1" applyFill="1" applyBorder="1" applyAlignment="1"/>
    <xf numFmtId="166" fontId="0" fillId="0" borderId="5" xfId="0" applyNumberFormat="1" applyFill="1" applyBorder="1" applyAlignment="1"/>
    <xf numFmtId="0" fontId="12" fillId="0" borderId="19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showGridLines="0" tabSelected="1" zoomScale="115" zoomScaleNormal="115" workbookViewId="0">
      <selection activeCell="K11" sqref="K11"/>
    </sheetView>
  </sheetViews>
  <sheetFormatPr baseColWidth="10" defaultRowHeight="12" customHeight="1" x14ac:dyDescent="0.2"/>
  <cols>
    <col min="1" max="1" width="23.28515625" style="1" customWidth="1"/>
    <col min="2" max="4" width="12.42578125" style="1" bestFit="1" customWidth="1"/>
    <col min="5" max="5" width="12.28515625" style="1" customWidth="1"/>
    <col min="6" max="6" width="9.140625" style="1" bestFit="1" customWidth="1"/>
    <col min="7" max="16384" width="11.42578125" style="1"/>
  </cols>
  <sheetData>
    <row r="1" spans="1:6" ht="12.75" x14ac:dyDescent="0.2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</row>
    <row r="2" spans="1:6" ht="12.75" x14ac:dyDescent="0.2">
      <c r="A2" s="28" t="s">
        <v>6</v>
      </c>
      <c r="B2" s="29">
        <v>0.9</v>
      </c>
      <c r="C2" s="29">
        <v>1.1000000000000001</v>
      </c>
      <c r="D2" s="29">
        <v>0.8</v>
      </c>
      <c r="E2" s="29">
        <v>1.2</v>
      </c>
      <c r="F2" s="29"/>
    </row>
    <row r="3" spans="1:6" ht="12.75" x14ac:dyDescent="0.2">
      <c r="A3" s="28"/>
      <c r="B3" s="29"/>
      <c r="C3" s="29"/>
      <c r="D3" s="29"/>
      <c r="E3" s="29"/>
      <c r="F3" s="29"/>
    </row>
    <row r="4" spans="1:6" ht="12.75" x14ac:dyDescent="0.2">
      <c r="A4" s="4" t="s">
        <v>7</v>
      </c>
      <c r="B4" s="30">
        <f>35*B2*(B10+3000)^0.5</f>
        <v>3192.734544682567</v>
      </c>
      <c r="C4" s="31">
        <f>35*C2*(C10+3000)^0.5</f>
        <v>4769.3939010162567</v>
      </c>
      <c r="D4" s="31">
        <f>35*D2*(D10+3000)^0.5</f>
        <v>2522.6539162814415</v>
      </c>
      <c r="E4" s="32">
        <f>35*E2*(E10+3000)^0.5</f>
        <v>5675.972570880941</v>
      </c>
      <c r="F4" s="33">
        <f>SUM(B4:E4)</f>
        <v>16160.754932861208</v>
      </c>
    </row>
    <row r="5" spans="1:6" ht="12.75" x14ac:dyDescent="0.2">
      <c r="A5" s="5" t="s">
        <v>8</v>
      </c>
      <c r="B5" s="6">
        <f>B4*$B$17</f>
        <v>127709.38178730269</v>
      </c>
      <c r="C5" s="7">
        <f>C4*$B$17</f>
        <v>190775.75604065027</v>
      </c>
      <c r="D5" s="7">
        <f>D4*$B$17</f>
        <v>100906.15665125765</v>
      </c>
      <c r="E5" s="8">
        <f>E4*$B$17</f>
        <v>227038.90283523765</v>
      </c>
      <c r="F5" s="9">
        <f>SUM(B5:E5)</f>
        <v>646430.19731444831</v>
      </c>
    </row>
    <row r="6" spans="1:6" ht="12.75" x14ac:dyDescent="0.2">
      <c r="A6" s="5" t="s">
        <v>9</v>
      </c>
      <c r="B6" s="10">
        <f>B4*$B$18</f>
        <v>79818.363617064169</v>
      </c>
      <c r="C6" s="11">
        <f>C4*$B$18</f>
        <v>119234.84752540641</v>
      </c>
      <c r="D6" s="11">
        <f>D4*$B$18</f>
        <v>63066.347907036041</v>
      </c>
      <c r="E6" s="12">
        <f>E4*$B$18</f>
        <v>141899.31427202353</v>
      </c>
      <c r="F6" s="9">
        <f>SUM(B6:E6)</f>
        <v>404018.87332153018</v>
      </c>
    </row>
    <row r="7" spans="1:6" ht="12.75" x14ac:dyDescent="0.2">
      <c r="A7" s="13" t="s">
        <v>10</v>
      </c>
      <c r="B7" s="14">
        <f>B5-B6</f>
        <v>47891.018170238516</v>
      </c>
      <c r="C7" s="14">
        <f>C5-C6</f>
        <v>71540.908515243864</v>
      </c>
      <c r="D7" s="14">
        <f>D5-D6</f>
        <v>37839.808744221613</v>
      </c>
      <c r="E7" s="14">
        <f>E5-E6</f>
        <v>85139.588563214114</v>
      </c>
      <c r="F7" s="15">
        <f>SUM(B7:E7)</f>
        <v>242411.3239929181</v>
      </c>
    </row>
    <row r="8" spans="1:6" ht="12.75" x14ac:dyDescent="0.2">
      <c r="A8" s="34"/>
      <c r="B8" s="35"/>
      <c r="C8" s="35"/>
      <c r="D8" s="35"/>
      <c r="E8" s="35"/>
      <c r="F8" s="35"/>
    </row>
    <row r="9" spans="1:6" ht="12.75" x14ac:dyDescent="0.2">
      <c r="A9" s="4" t="s">
        <v>11</v>
      </c>
      <c r="B9" s="16">
        <v>8000</v>
      </c>
      <c r="C9" s="17">
        <v>8000</v>
      </c>
      <c r="D9" s="17">
        <v>9000</v>
      </c>
      <c r="E9" s="18">
        <v>9000</v>
      </c>
      <c r="F9" s="19">
        <f>SUM(B9:E9)</f>
        <v>34000</v>
      </c>
    </row>
    <row r="10" spans="1:6" ht="12.75" x14ac:dyDescent="0.2">
      <c r="A10" s="5" t="s">
        <v>12</v>
      </c>
      <c r="B10" s="6">
        <v>7273.1709476537135</v>
      </c>
      <c r="C10" s="7">
        <v>12346.3438576833</v>
      </c>
      <c r="D10" s="7">
        <v>5117.0698741455271</v>
      </c>
      <c r="E10" s="8">
        <v>15263.415320517459</v>
      </c>
      <c r="F10" s="9">
        <f>SUM(B10:E10)</f>
        <v>40000</v>
      </c>
    </row>
    <row r="11" spans="1:6" ht="12.75" x14ac:dyDescent="0.2">
      <c r="A11" s="5" t="s">
        <v>13</v>
      </c>
      <c r="B11" s="10">
        <f>0.15*B5</f>
        <v>19156.407268095401</v>
      </c>
      <c r="C11" s="11">
        <f>0.15*C5</f>
        <v>28616.363406097542</v>
      </c>
      <c r="D11" s="11">
        <f>0.15*D5</f>
        <v>15135.923497688647</v>
      </c>
      <c r="E11" s="12">
        <f>0.15*E5</f>
        <v>34055.835425285644</v>
      </c>
      <c r="F11" s="9">
        <f>SUM(B11:E11)</f>
        <v>96964.529597167246</v>
      </c>
    </row>
    <row r="12" spans="1:6" ht="12.75" x14ac:dyDescent="0.2">
      <c r="A12" s="13" t="s">
        <v>14</v>
      </c>
      <c r="B12" s="14">
        <f>SUM(B9:B11)</f>
        <v>34429.578215749119</v>
      </c>
      <c r="C12" s="14">
        <f>SUM(C9:C11)</f>
        <v>48962.707263780845</v>
      </c>
      <c r="D12" s="14">
        <f>SUM(D9:D11)</f>
        <v>29252.993371834174</v>
      </c>
      <c r="E12" s="14">
        <f>SUM(E9:E11)</f>
        <v>58319.250745803103</v>
      </c>
      <c r="F12" s="15">
        <f>SUM(B12:E12)</f>
        <v>170964.52959716725</v>
      </c>
    </row>
    <row r="13" spans="1:6" ht="12.75" x14ac:dyDescent="0.2">
      <c r="A13" s="34"/>
      <c r="B13" s="35"/>
      <c r="C13" s="35"/>
      <c r="D13" s="35"/>
      <c r="E13" s="35"/>
      <c r="F13" s="35"/>
    </row>
    <row r="14" spans="1:6" ht="12.75" x14ac:dyDescent="0.2">
      <c r="A14" s="34" t="s">
        <v>15</v>
      </c>
      <c r="B14" s="20">
        <f>B7-B12</f>
        <v>13461.439954489397</v>
      </c>
      <c r="C14" s="21">
        <f>C7-C12</f>
        <v>22578.201251463019</v>
      </c>
      <c r="D14" s="21">
        <f>D7-D12</f>
        <v>8586.8153723874384</v>
      </c>
      <c r="E14" s="21">
        <f>E7-E12</f>
        <v>26820.337817411011</v>
      </c>
      <c r="F14" s="22">
        <f>SUM(B14:E14)</f>
        <v>71446.794395750869</v>
      </c>
    </row>
    <row r="15" spans="1:6" ht="12.75" x14ac:dyDescent="0.2">
      <c r="A15" s="28" t="s">
        <v>16</v>
      </c>
      <c r="B15" s="36">
        <f>B14/B5</f>
        <v>0.10540682106588806</v>
      </c>
      <c r="C15" s="36">
        <f>C14/C5</f>
        <v>0.11834942615377229</v>
      </c>
      <c r="D15" s="36">
        <f>D14/D5</f>
        <v>8.5097041224792461E-2</v>
      </c>
      <c r="E15" s="36">
        <f>E14/E5</f>
        <v>0.11813102284446184</v>
      </c>
      <c r="F15" s="36">
        <f>F14/F5</f>
        <v>0.11052514980360117</v>
      </c>
    </row>
    <row r="16" spans="1:6" ht="14.25" customHeight="1" x14ac:dyDescent="0.2">
      <c r="A16" s="23"/>
      <c r="B16" s="23"/>
      <c r="C16" s="23"/>
      <c r="D16" s="23"/>
      <c r="E16" s="23"/>
      <c r="F16" s="23"/>
    </row>
    <row r="17" spans="1:6" ht="15" customHeight="1" x14ac:dyDescent="0.25">
      <c r="A17" s="24" t="s">
        <v>17</v>
      </c>
      <c r="B17" s="25">
        <v>40</v>
      </c>
      <c r="C17" s="23"/>
      <c r="D17" s="23"/>
      <c r="E17" s="23"/>
      <c r="F17" s="23"/>
    </row>
    <row r="18" spans="1:6" ht="15" customHeight="1" x14ac:dyDescent="0.25">
      <c r="A18" s="24" t="s">
        <v>18</v>
      </c>
      <c r="B18" s="25">
        <v>25</v>
      </c>
      <c r="C18" s="23"/>
      <c r="D18" s="23"/>
      <c r="E18" s="23"/>
      <c r="F18" s="23"/>
    </row>
    <row r="19" spans="1:6" ht="9.75" customHeight="1" x14ac:dyDescent="0.2"/>
    <row r="26" spans="1:6" ht="12" customHeight="1" x14ac:dyDescent="0.2">
      <c r="A26" s="2"/>
      <c r="E26" s="3"/>
    </row>
    <row r="27" spans="1:6" ht="12" customHeight="1" x14ac:dyDescent="0.2">
      <c r="A27" s="2"/>
    </row>
    <row r="28" spans="1:6" ht="12" customHeight="1" x14ac:dyDescent="0.2">
      <c r="A28" s="2"/>
    </row>
    <row r="29" spans="1:6" ht="12" customHeight="1" x14ac:dyDescent="0.2">
      <c r="A29" s="2"/>
    </row>
    <row r="31" spans="1:6" ht="12" customHeight="1" x14ac:dyDescent="0.2">
      <c r="A31" s="2"/>
    </row>
    <row r="32" spans="1:6" ht="12" customHeight="1" x14ac:dyDescent="0.2">
      <c r="A32" s="2"/>
    </row>
    <row r="33" spans="1:1" ht="12" customHeight="1" x14ac:dyDescent="0.2">
      <c r="A33" s="2"/>
    </row>
    <row r="34" spans="1:1" ht="12" customHeight="1" x14ac:dyDescent="0.2">
      <c r="A34" s="2"/>
    </row>
    <row r="35" spans="1:1" ht="12" customHeight="1" x14ac:dyDescent="0.2">
      <c r="A35" s="2"/>
    </row>
  </sheetData>
  <scenarios current="0" show="0">
    <scenario name="Standard" locked="1" count="4" user="IOS" comment="Créé par IOS le 01/12/1994">
      <inputCells r="B10" val="1000" numFmtId="5"/>
      <inputCells r="C10" val="1000" numFmtId="5"/>
      <inputCells r="D10" val="1000" numFmtId="5"/>
      <inputCells r="E10" val="1000" numFmtId="5"/>
    </scenario>
    <scenario name="solveur" count="4" user="joel Green" comment="Créé par joel Green le 4/13/2021">
      <inputCells r="B10" val="7273.17094765371" numFmtId="166"/>
      <inputCells r="C10" val="12346.3438576833" numFmtId="166"/>
      <inputCells r="D10" val="5117.06987414553" numFmtId="166"/>
      <inputCells r="E10" val="15263.4153205175" numFmtId="166"/>
    </scenario>
  </scenarios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  <colBreaks count="1" manualBreakCount="1">
    <brk id="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12C70-31E6-439D-BE8F-8A74D033E80C}">
  <dimension ref="A1:G29"/>
  <sheetViews>
    <sheetView showGridLines="0" workbookViewId="0">
      <selection activeCell="K36" sqref="K36"/>
    </sheetView>
  </sheetViews>
  <sheetFormatPr baseColWidth="10" defaultRowHeight="12.75" x14ac:dyDescent="0.2"/>
  <cols>
    <col min="1" max="1" width="2.28515625" customWidth="1"/>
    <col min="2" max="2" width="8.140625" bestFit="1" customWidth="1"/>
    <col min="3" max="3" width="18.42578125" bestFit="1" customWidth="1"/>
    <col min="4" max="4" width="20.5703125" bestFit="1" customWidth="1"/>
    <col min="5" max="5" width="13.7109375" bestFit="1" customWidth="1"/>
    <col min="6" max="6" width="7" bestFit="1" customWidth="1"/>
    <col min="7" max="7" width="7.5703125" bestFit="1" customWidth="1"/>
  </cols>
  <sheetData>
    <row r="1" spans="1:5" x14ac:dyDescent="0.2">
      <c r="A1" s="37" t="s">
        <v>19</v>
      </c>
    </row>
    <row r="2" spans="1:5" x14ac:dyDescent="0.2">
      <c r="A2" s="37" t="s">
        <v>20</v>
      </c>
    </row>
    <row r="3" spans="1:5" x14ac:dyDescent="0.2">
      <c r="A3" s="37" t="s">
        <v>68</v>
      </c>
    </row>
    <row r="4" spans="1:5" x14ac:dyDescent="0.2">
      <c r="A4" s="37" t="s">
        <v>21</v>
      </c>
    </row>
    <row r="5" spans="1:5" x14ac:dyDescent="0.2">
      <c r="A5" s="37" t="s">
        <v>22</v>
      </c>
    </row>
    <row r="6" spans="1:5" x14ac:dyDescent="0.2">
      <c r="A6" s="37"/>
      <c r="B6" t="s">
        <v>23</v>
      </c>
    </row>
    <row r="7" spans="1:5" x14ac:dyDescent="0.2">
      <c r="A7" s="37"/>
      <c r="B7" t="s">
        <v>69</v>
      </c>
    </row>
    <row r="8" spans="1:5" x14ac:dyDescent="0.2">
      <c r="A8" s="37"/>
      <c r="B8" t="s">
        <v>70</v>
      </c>
    </row>
    <row r="9" spans="1:5" x14ac:dyDescent="0.2">
      <c r="A9" s="37" t="s">
        <v>24</v>
      </c>
    </row>
    <row r="10" spans="1:5" x14ac:dyDescent="0.2">
      <c r="B10" t="s">
        <v>25</v>
      </c>
    </row>
    <row r="11" spans="1:5" x14ac:dyDescent="0.2">
      <c r="B11" t="s">
        <v>26</v>
      </c>
    </row>
    <row r="12" spans="1:5" x14ac:dyDescent="0.2">
      <c r="B12" t="s">
        <v>27</v>
      </c>
    </row>
    <row r="14" spans="1:5" ht="13.5" thickBot="1" x14ac:dyDescent="0.25">
      <c r="A14" t="s">
        <v>28</v>
      </c>
    </row>
    <row r="15" spans="1:5" ht="13.5" thickBot="1" x14ac:dyDescent="0.25">
      <c r="B15" s="39" t="s">
        <v>29</v>
      </c>
      <c r="C15" s="39" t="s">
        <v>30</v>
      </c>
      <c r="D15" s="39" t="s">
        <v>31</v>
      </c>
      <c r="E15" s="39" t="s">
        <v>32</v>
      </c>
    </row>
    <row r="16" spans="1:5" ht="13.5" thickBot="1" x14ac:dyDescent="0.25">
      <c r="B16" s="38" t="s">
        <v>40</v>
      </c>
      <c r="C16" s="38" t="s">
        <v>41</v>
      </c>
      <c r="D16" s="41">
        <v>58269.188155634198</v>
      </c>
      <c r="E16" s="41">
        <v>71446.794395750869</v>
      </c>
    </row>
    <row r="19" spans="1:7" ht="13.5" thickBot="1" x14ac:dyDescent="0.25">
      <c r="A19" t="s">
        <v>33</v>
      </c>
    </row>
    <row r="20" spans="1:7" ht="13.5" thickBot="1" x14ac:dyDescent="0.25">
      <c r="B20" s="39" t="s">
        <v>29</v>
      </c>
      <c r="C20" s="39" t="s">
        <v>30</v>
      </c>
      <c r="D20" s="39" t="s">
        <v>31</v>
      </c>
      <c r="E20" s="39" t="s">
        <v>32</v>
      </c>
      <c r="F20" s="39" t="s">
        <v>34</v>
      </c>
    </row>
    <row r="21" spans="1:7" x14ac:dyDescent="0.2">
      <c r="B21" s="40" t="s">
        <v>42</v>
      </c>
      <c r="C21" s="40" t="s">
        <v>43</v>
      </c>
      <c r="D21" s="42">
        <v>3854</v>
      </c>
      <c r="E21" s="42">
        <v>7273.1709476537135</v>
      </c>
      <c r="F21" s="40" t="s">
        <v>44</v>
      </c>
    </row>
    <row r="22" spans="1:7" x14ac:dyDescent="0.2">
      <c r="B22" s="40" t="s">
        <v>45</v>
      </c>
      <c r="C22" s="40" t="s">
        <v>46</v>
      </c>
      <c r="D22" s="42">
        <v>5636</v>
      </c>
      <c r="E22" s="42">
        <v>12346.3438576833</v>
      </c>
      <c r="F22" s="40" t="s">
        <v>44</v>
      </c>
    </row>
    <row r="23" spans="1:7" x14ac:dyDescent="0.2">
      <c r="B23" s="40" t="s">
        <v>47</v>
      </c>
      <c r="C23" s="40" t="s">
        <v>48</v>
      </c>
      <c r="D23" s="42">
        <v>2214</v>
      </c>
      <c r="E23" s="42">
        <v>5117.0698741455271</v>
      </c>
      <c r="F23" s="40" t="s">
        <v>44</v>
      </c>
    </row>
    <row r="24" spans="1:7" ht="13.5" thickBot="1" x14ac:dyDescent="0.25">
      <c r="B24" s="38" t="s">
        <v>49</v>
      </c>
      <c r="C24" s="38" t="s">
        <v>50</v>
      </c>
      <c r="D24" s="41">
        <v>6251</v>
      </c>
      <c r="E24" s="41">
        <v>15263.415320517459</v>
      </c>
      <c r="F24" s="38" t="s">
        <v>44</v>
      </c>
    </row>
    <row r="27" spans="1:7" ht="13.5" thickBot="1" x14ac:dyDescent="0.25">
      <c r="A27" t="s">
        <v>35</v>
      </c>
    </row>
    <row r="28" spans="1:7" ht="13.5" thickBot="1" x14ac:dyDescent="0.25">
      <c r="B28" s="39" t="s">
        <v>29</v>
      </c>
      <c r="C28" s="39" t="s">
        <v>30</v>
      </c>
      <c r="D28" s="39" t="s">
        <v>36</v>
      </c>
      <c r="E28" s="39" t="s">
        <v>37</v>
      </c>
      <c r="F28" s="39" t="s">
        <v>38</v>
      </c>
      <c r="G28" s="39" t="s">
        <v>39</v>
      </c>
    </row>
    <row r="29" spans="1:7" ht="13.5" thickBot="1" x14ac:dyDescent="0.25">
      <c r="B29" s="38" t="s">
        <v>51</v>
      </c>
      <c r="C29" s="38" t="s">
        <v>52</v>
      </c>
      <c r="D29" s="41">
        <v>40000</v>
      </c>
      <c r="E29" s="38" t="s">
        <v>53</v>
      </c>
      <c r="F29" s="38" t="s">
        <v>54</v>
      </c>
      <c r="G29" s="38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623B5-925C-4528-9CAD-391B0D4F8D9B}">
  <dimension ref="A1:E17"/>
  <sheetViews>
    <sheetView showGridLines="0" topLeftCell="A13" workbookViewId="0">
      <selection activeCell="M30" sqref="M30"/>
    </sheetView>
  </sheetViews>
  <sheetFormatPr baseColWidth="10" defaultRowHeight="12.75" x14ac:dyDescent="0.2"/>
  <cols>
    <col min="1" max="1" width="2.28515625" customWidth="1"/>
    <col min="2" max="2" width="8.140625" bestFit="1" customWidth="1"/>
    <col min="3" max="3" width="18.42578125" bestFit="1" customWidth="1"/>
    <col min="4" max="4" width="12" bestFit="1" customWidth="1"/>
    <col min="5" max="5" width="14.42578125" bestFit="1" customWidth="1"/>
  </cols>
  <sheetData>
    <row r="1" spans="1:5" x14ac:dyDescent="0.2">
      <c r="A1" s="37" t="s">
        <v>55</v>
      </c>
    </row>
    <row r="2" spans="1:5" x14ac:dyDescent="0.2">
      <c r="A2" s="37" t="s">
        <v>20</v>
      </c>
    </row>
    <row r="3" spans="1:5" x14ac:dyDescent="0.2">
      <c r="A3" s="37" t="s">
        <v>71</v>
      </c>
    </row>
    <row r="6" spans="1:5" ht="13.5" thickBot="1" x14ac:dyDescent="0.25">
      <c r="A6" t="s">
        <v>33</v>
      </c>
    </row>
    <row r="7" spans="1:5" x14ac:dyDescent="0.2">
      <c r="B7" s="43"/>
      <c r="C7" s="43"/>
      <c r="D7" s="43" t="s">
        <v>56</v>
      </c>
      <c r="E7" s="43" t="s">
        <v>57</v>
      </c>
    </row>
    <row r="8" spans="1:5" ht="13.5" thickBot="1" x14ac:dyDescent="0.25">
      <c r="B8" s="44" t="s">
        <v>29</v>
      </c>
      <c r="C8" s="44" t="s">
        <v>30</v>
      </c>
      <c r="D8" s="44" t="s">
        <v>57</v>
      </c>
      <c r="E8" s="44" t="s">
        <v>58</v>
      </c>
    </row>
    <row r="9" spans="1:5" x14ac:dyDescent="0.2">
      <c r="B9" s="40" t="s">
        <v>42</v>
      </c>
      <c r="C9" s="40" t="s">
        <v>43</v>
      </c>
      <c r="D9" s="40">
        <v>7273.1709476537135</v>
      </c>
      <c r="E9" s="40">
        <v>0</v>
      </c>
    </row>
    <row r="10" spans="1:5" x14ac:dyDescent="0.2">
      <c r="B10" s="40" t="s">
        <v>45</v>
      </c>
      <c r="C10" s="40" t="s">
        <v>46</v>
      </c>
      <c r="D10" s="40">
        <v>12346.3438576833</v>
      </c>
      <c r="E10" s="40">
        <v>0</v>
      </c>
    </row>
    <row r="11" spans="1:5" x14ac:dyDescent="0.2">
      <c r="B11" s="40" t="s">
        <v>47</v>
      </c>
      <c r="C11" s="40" t="s">
        <v>48</v>
      </c>
      <c r="D11" s="40">
        <v>5117.0698741455271</v>
      </c>
      <c r="E11" s="40">
        <v>0</v>
      </c>
    </row>
    <row r="12" spans="1:5" ht="13.5" thickBot="1" x14ac:dyDescent="0.25">
      <c r="B12" s="38" t="s">
        <v>49</v>
      </c>
      <c r="C12" s="38" t="s">
        <v>50</v>
      </c>
      <c r="D12" s="38">
        <v>15263.415320517459</v>
      </c>
      <c r="E12" s="38">
        <v>0</v>
      </c>
    </row>
    <row r="14" spans="1:5" ht="13.5" thickBot="1" x14ac:dyDescent="0.25">
      <c r="A14" t="s">
        <v>35</v>
      </c>
    </row>
    <row r="15" spans="1:5" x14ac:dyDescent="0.2">
      <c r="B15" s="43"/>
      <c r="C15" s="43"/>
      <c r="D15" s="43" t="s">
        <v>56</v>
      </c>
      <c r="E15" s="43" t="s">
        <v>59</v>
      </c>
    </row>
    <row r="16" spans="1:5" ht="13.5" thickBot="1" x14ac:dyDescent="0.25">
      <c r="B16" s="44" t="s">
        <v>29</v>
      </c>
      <c r="C16" s="44" t="s">
        <v>30</v>
      </c>
      <c r="D16" s="44" t="s">
        <v>57</v>
      </c>
      <c r="E16" s="44" t="s">
        <v>60</v>
      </c>
    </row>
    <row r="17" spans="2:5" ht="13.5" thickBot="1" x14ac:dyDescent="0.25">
      <c r="B17" s="38" t="s">
        <v>51</v>
      </c>
      <c r="C17" s="38" t="s">
        <v>52</v>
      </c>
      <c r="D17" s="38">
        <v>40000</v>
      </c>
      <c r="E17" s="38">
        <v>0.39852660894393921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29731-D645-45C9-9913-A1C2A89BFDCA}">
  <dimension ref="A1:J16"/>
  <sheetViews>
    <sheetView showGridLines="0" workbookViewId="0">
      <selection activeCell="P27" sqref="P27"/>
    </sheetView>
  </sheetViews>
  <sheetFormatPr baseColWidth="10" defaultRowHeight="12.75" x14ac:dyDescent="0.2"/>
  <cols>
    <col min="1" max="1" width="2.28515625" customWidth="1"/>
    <col min="2" max="2" width="8.140625" bestFit="1" customWidth="1"/>
    <col min="3" max="3" width="9.7109375" bestFit="1" customWidth="1"/>
    <col min="4" max="4" width="7.7109375" bestFit="1" customWidth="1"/>
    <col min="5" max="5" width="2.28515625" customWidth="1"/>
    <col min="6" max="6" width="10.42578125" bestFit="1" customWidth="1"/>
    <col min="7" max="7" width="9.28515625" bestFit="1" customWidth="1"/>
    <col min="8" max="8" width="2.28515625" customWidth="1"/>
    <col min="9" max="9" width="12" bestFit="1" customWidth="1"/>
    <col min="10" max="10" width="9.28515625" bestFit="1" customWidth="1"/>
  </cols>
  <sheetData>
    <row r="1" spans="1:10" x14ac:dyDescent="0.2">
      <c r="A1" s="37" t="s">
        <v>61</v>
      </c>
    </row>
    <row r="2" spans="1:10" x14ac:dyDescent="0.2">
      <c r="A2" s="37" t="s">
        <v>20</v>
      </c>
    </row>
    <row r="3" spans="1:10" x14ac:dyDescent="0.2">
      <c r="A3" s="37" t="s">
        <v>71</v>
      </c>
    </row>
    <row r="5" spans="1:10" ht="13.5" thickBot="1" x14ac:dyDescent="0.25"/>
    <row r="6" spans="1:10" x14ac:dyDescent="0.2">
      <c r="B6" s="43"/>
      <c r="C6" s="43" t="s">
        <v>62</v>
      </c>
      <c r="D6" s="43"/>
    </row>
    <row r="7" spans="1:10" ht="13.5" thickBot="1" x14ac:dyDescent="0.25">
      <c r="B7" s="44" t="s">
        <v>29</v>
      </c>
      <c r="C7" s="44" t="s">
        <v>30</v>
      </c>
      <c r="D7" s="44" t="s">
        <v>57</v>
      </c>
    </row>
    <row r="8" spans="1:10" ht="13.5" thickBot="1" x14ac:dyDescent="0.25">
      <c r="B8" s="38" t="s">
        <v>40</v>
      </c>
      <c r="C8" s="38" t="s">
        <v>41</v>
      </c>
      <c r="D8" s="41">
        <v>71446.794395750869</v>
      </c>
    </row>
    <row r="10" spans="1:10" ht="13.5" thickBot="1" x14ac:dyDescent="0.25"/>
    <row r="11" spans="1:10" x14ac:dyDescent="0.2">
      <c r="B11" s="43"/>
      <c r="C11" s="43" t="s">
        <v>63</v>
      </c>
      <c r="D11" s="43"/>
      <c r="F11" s="43" t="s">
        <v>64</v>
      </c>
      <c r="G11" s="43" t="s">
        <v>62</v>
      </c>
      <c r="I11" s="43" t="s">
        <v>67</v>
      </c>
      <c r="J11" s="43" t="s">
        <v>62</v>
      </c>
    </row>
    <row r="12" spans="1:10" ht="13.5" thickBot="1" x14ac:dyDescent="0.25">
      <c r="B12" s="44" t="s">
        <v>29</v>
      </c>
      <c r="C12" s="44" t="s">
        <v>30</v>
      </c>
      <c r="D12" s="44" t="s">
        <v>57</v>
      </c>
      <c r="F12" s="44" t="s">
        <v>65</v>
      </c>
      <c r="G12" s="44" t="s">
        <v>66</v>
      </c>
      <c r="I12" s="44" t="s">
        <v>65</v>
      </c>
      <c r="J12" s="44" t="s">
        <v>66</v>
      </c>
    </row>
    <row r="13" spans="1:10" x14ac:dyDescent="0.2">
      <c r="B13" s="40" t="s">
        <v>42</v>
      </c>
      <c r="C13" s="40" t="s">
        <v>43</v>
      </c>
      <c r="D13" s="42">
        <v>7273.1709476537135</v>
      </c>
      <c r="F13" s="42">
        <v>0</v>
      </c>
      <c r="G13" s="42">
        <v>65513.288946532921</v>
      </c>
      <c r="I13" s="42">
        <v>7273.1709476537153</v>
      </c>
      <c r="J13" s="42">
        <v>71446.794395750869</v>
      </c>
    </row>
    <row r="14" spans="1:10" x14ac:dyDescent="0.2">
      <c r="B14" s="40" t="s">
        <v>45</v>
      </c>
      <c r="C14" s="40" t="s">
        <v>46</v>
      </c>
      <c r="D14" s="42">
        <v>12346.3438576833</v>
      </c>
      <c r="F14" s="42">
        <v>0</v>
      </c>
      <c r="G14" s="42">
        <v>59847.179761841864</v>
      </c>
      <c r="I14" s="42">
        <v>12346.343857683303</v>
      </c>
      <c r="J14" s="42">
        <v>71446.794395750869</v>
      </c>
    </row>
    <row r="15" spans="1:10" x14ac:dyDescent="0.2">
      <c r="B15" s="40" t="s">
        <v>47</v>
      </c>
      <c r="C15" s="40" t="s">
        <v>48</v>
      </c>
      <c r="D15" s="42">
        <v>5117.0698741455271</v>
      </c>
      <c r="F15" s="42">
        <v>0</v>
      </c>
      <c r="G15" s="42">
        <v>67662.587472493615</v>
      </c>
      <c r="I15" s="42">
        <v>5117.0698741455271</v>
      </c>
      <c r="J15" s="42">
        <v>71446.794395750869</v>
      </c>
    </row>
    <row r="16" spans="1:10" ht="13.5" thickBot="1" x14ac:dyDescent="0.25">
      <c r="B16" s="38" t="s">
        <v>49</v>
      </c>
      <c r="C16" s="38" t="s">
        <v>50</v>
      </c>
      <c r="D16" s="41">
        <v>15263.415320517459</v>
      </c>
      <c r="F16" s="41">
        <v>0</v>
      </c>
      <c r="G16" s="41">
        <v>56330.36925203514</v>
      </c>
      <c r="I16" s="41">
        <v>15263.415320517455</v>
      </c>
      <c r="J16" s="41">
        <v>71446.794395750869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Tableau</vt:lpstr>
      <vt:lpstr>Rapport de solution 1</vt:lpstr>
      <vt:lpstr>Rapport de sensibilité 1</vt:lpstr>
      <vt:lpstr>Rapport des limites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PUB.XLS</dc:title>
  <dc:subject>Exemple de solveur</dc:subject>
  <dc:creator>IOS</dc:creator>
  <dc:description>Détermination des dépenses de publicité optimisant la marge bénéficiaire</dc:description>
  <cp:lastModifiedBy>joel Green</cp:lastModifiedBy>
  <dcterms:created xsi:type="dcterms:W3CDTF">1998-05-26T14:57:42Z</dcterms:created>
  <dcterms:modified xsi:type="dcterms:W3CDTF">2021-04-13T09:38:51Z</dcterms:modified>
</cp:coreProperties>
</file>