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435" windowWidth="8235" windowHeight="4785" tabRatio="784" activeTab="4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  <sheet name="Graph1" sheetId="6" r:id="rId6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NORD'!$H$2:$H$5</definedName>
    <definedName name="__123Graph_B" localSheetId="2" hidden="1">'REGION OUEST'!$H$2:$H$5</definedName>
    <definedName name="__123Graph_B" localSheetId="3" hidden="1">'REGION SUD'!$H$2:$H$5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EST'!$I$2:$I$5</definedName>
    <definedName name="__123Graph_BSECTORECLATE" localSheetId="1" hidden="1">'REGION NORD'!$H$2:$H$5</definedName>
    <definedName name="__123Graph_BSECTORECLATE" localSheetId="2" hidden="1">'REGION OUEST'!$H$2:$H$5</definedName>
    <definedName name="__123Graph_BSECTORECLATE" localSheetId="3" hidden="1">'REGION SUD'!$I$2:$I$5</definedName>
    <definedName name="__123Graph_BSECTORECLATE" localSheetId="4" hidden="1">'TOTAL FRANCE'!$J$3:$J$5</definedName>
    <definedName name="__123Graph_BSECTORIEL" localSheetId="3" hidden="1">'REGION SUD'!$H$2:$H$5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  <definedName name="coeff" localSheetId="0">1.09</definedName>
    <definedName name="coeff" localSheetId="1">1.07</definedName>
    <definedName name="coeff" localSheetId="2">1.12</definedName>
    <definedName name="coeff" localSheetId="3">1.1</definedName>
    <definedName name="Course" localSheetId="1">'REGION NORD'!$B$3:$E$3</definedName>
    <definedName name="Course" localSheetId="2">'REGION OUEST'!$B$3:$E$3</definedName>
    <definedName name="Course" localSheetId="3">'REGION SUD'!$B$3:$E$3</definedName>
    <definedName name="Course" localSheetId="4">'TOTAL FRANCE'!$B$3:$E$3</definedName>
    <definedName name="Course">'REGION EST'!$B$3:$E$3</definedName>
    <definedName name="Express" localSheetId="1">'REGION NORD'!$B$5:$E$5</definedName>
    <definedName name="Express" localSheetId="2">'REGION OUEST'!$B$5:$E$5</definedName>
    <definedName name="Express" localSheetId="3">'REGION SUD'!$B$5:$E$5</definedName>
    <definedName name="Express" localSheetId="4">'TOTAL FRANCE'!$B$5:$E$5</definedName>
    <definedName name="Express">'REGION EST'!$B$5:$E$5</definedName>
    <definedName name="FRANCE">'TOTAL FRANCE'!$B$2:$E$5</definedName>
    <definedName name="International" localSheetId="1">'REGION NORD'!$B$2:$E$2</definedName>
    <definedName name="International" localSheetId="2">'REGION OUEST'!$B$2:$E$2</definedName>
    <definedName name="International" localSheetId="3">'REGION SUD'!$B$2:$E$2</definedName>
    <definedName name="International" localSheetId="4">'TOTAL FRANCE'!$B$2:$E$2</definedName>
    <definedName name="International">'REGION EST'!$B$2:$E$2</definedName>
    <definedName name="Messagerie" localSheetId="1">'REGION NORD'!$B$4:$E$4</definedName>
    <definedName name="Messagerie" localSheetId="2">'REGION OUEST'!$B$4:$E$4</definedName>
    <definedName name="Messagerie" localSheetId="3">'REGION SUD'!$B$4:$E$4</definedName>
    <definedName name="Messagerie" localSheetId="4">'TOTAL FRANCE'!$B$4:$E$4</definedName>
    <definedName name="Messagerie">'REGION EST'!$B$4:$E$4</definedName>
    <definedName name="PREV._94" localSheetId="1">'REGION NORD'!$G$2:$G$5</definedName>
    <definedName name="PREV._94" localSheetId="2">'REGION OUEST'!$G$2:$G$5</definedName>
    <definedName name="PREV._94" localSheetId="3">'REGION SUD'!$G$2:$G$5</definedName>
    <definedName name="PREV._94">'REGION EST'!$G$2:$G$5</definedName>
    <definedName name="Région_EST">'REGION EST'!$B$2:$E$5</definedName>
    <definedName name="Région_NORD">'REGION NORD'!$B$2:$E$5</definedName>
    <definedName name="Région_OUEST">'REGION OUEST'!$B$2:$E$5</definedName>
    <definedName name="Région_SUD">'REGION SUD'!$B$2:$E$5</definedName>
    <definedName name="TOTAL">SUM('REGION EST:REGION SUD'!$B$2:$E$5)</definedName>
    <definedName name="TOTAL_93" localSheetId="1">'REGION NORD'!$F$2:$F$5</definedName>
    <definedName name="TOTAL_93" localSheetId="2">'REGION OUEST'!$F$2:$F$5</definedName>
    <definedName name="TOTAL_93" localSheetId="3">'REGION SUD'!$F$2:$F$5</definedName>
    <definedName name="TOTAL_93" localSheetId="4">'TOTAL FRANCE'!$F$2:$F$5</definedName>
    <definedName name="TRIM.1" localSheetId="1">'REGION NORD'!$B$2:$B$5</definedName>
    <definedName name="TRIM.1" localSheetId="2">'REGION OUEST'!$B$2:$B$5</definedName>
    <definedName name="TRIM.1" localSheetId="3">'REGION SUD'!$B$2:$B$5</definedName>
    <definedName name="TRIM.1" localSheetId="4">'TOTAL FRANCE'!$B$2:$B$5</definedName>
    <definedName name="TRIM.1">'REGION EST'!$B$2:$B$5</definedName>
    <definedName name="TRIM.2" localSheetId="1">'REGION NORD'!$C$2:$C$5</definedName>
    <definedName name="TRIM.2" localSheetId="2">'REGION OUEST'!$C$2:$C$5</definedName>
    <definedName name="TRIM.2" localSheetId="3">'REGION SUD'!$C$2:$C$5</definedName>
    <definedName name="TRIM.2" localSheetId="4">'TOTAL FRANCE'!$C$2:$C$5</definedName>
    <definedName name="TRIM.2">'REGION EST'!$C$2:$C$5</definedName>
    <definedName name="TRIM.3" localSheetId="1">'REGION NORD'!$D$2:$D$5</definedName>
    <definedName name="TRIM.3" localSheetId="2">'REGION OUEST'!$D$2:$D$5</definedName>
    <definedName name="TRIM.3" localSheetId="3">'REGION SUD'!$D$2:$D$5</definedName>
    <definedName name="TRIM.3" localSheetId="4">'TOTAL FRANCE'!$D$2:$D$5</definedName>
    <definedName name="TRIM.3">'REGION EST'!$D$2:$D$5</definedName>
    <definedName name="TRIM.4" localSheetId="1">'REGION NORD'!$E$2:$E$5</definedName>
    <definedName name="TRIM.4" localSheetId="2">'REGION OUEST'!$E$2:$E$5</definedName>
    <definedName name="TRIM.4" localSheetId="3">'REGION SUD'!$E$2:$E$5</definedName>
    <definedName name="TRIM.4" localSheetId="4">'TOTAL FRANCE'!$E$2:$E$5</definedName>
    <definedName name="TRIM.4">'REGION EST'!$E$2:$E$5</definedName>
  </definedNames>
  <calcPr calcId="144525"/>
</workbook>
</file>

<file path=xl/calcChain.xml><?xml version="1.0" encoding="utf-8"?>
<calcChain xmlns="http://schemas.openxmlformats.org/spreadsheetml/2006/main">
  <c r="F2" i="1" l="1"/>
  <c r="G2" i="1"/>
  <c r="F3" i="1"/>
  <c r="G3" i="1"/>
  <c r="F4" i="1"/>
  <c r="G4" i="1"/>
  <c r="F5" i="1"/>
  <c r="G5" i="1"/>
  <c r="B6" i="1"/>
  <c r="C6" i="1"/>
  <c r="D6" i="1"/>
  <c r="E6" i="1"/>
  <c r="F6" i="1"/>
  <c r="G2" i="2"/>
  <c r="G3" i="2"/>
  <c r="G4" i="2"/>
  <c r="G5" i="2"/>
  <c r="F6" i="2"/>
  <c r="E6" i="2"/>
  <c r="D6" i="2"/>
  <c r="C6" i="2"/>
  <c r="B6" i="2"/>
  <c r="F5" i="2"/>
  <c r="F4" i="2"/>
  <c r="F3" i="2"/>
  <c r="F2" i="2"/>
  <c r="G2" i="3"/>
  <c r="G3" i="3"/>
  <c r="G4" i="3"/>
  <c r="G5" i="3"/>
  <c r="E6" i="3"/>
  <c r="D6" i="3"/>
  <c r="C6" i="3"/>
  <c r="B6" i="3"/>
  <c r="F5" i="3"/>
  <c r="F4" i="3"/>
  <c r="F3" i="3"/>
  <c r="F2" i="3"/>
  <c r="F6" i="3"/>
  <c r="B6" i="4"/>
  <c r="G2" i="4"/>
  <c r="G3" i="4"/>
  <c r="G4" i="4"/>
  <c r="G5" i="4"/>
  <c r="E6" i="4"/>
  <c r="D6" i="4"/>
  <c r="C6" i="4"/>
  <c r="F5" i="4"/>
  <c r="F4" i="4"/>
  <c r="F3" i="4"/>
  <c r="F2" i="4"/>
  <c r="F6" i="4"/>
  <c r="G6" i="1" l="1"/>
  <c r="G6" i="2"/>
  <c r="G6" i="4"/>
  <c r="G6" i="3"/>
  <c r="C4" i="5" l="1"/>
  <c r="D5" i="5"/>
  <c r="C3" i="5"/>
  <c r="J2" i="5"/>
  <c r="J1" i="5"/>
  <c r="D4" i="5"/>
  <c r="D3" i="5"/>
  <c r="E3" i="5"/>
  <c r="E4" i="5"/>
  <c r="B2" i="5"/>
  <c r="H4" i="5"/>
  <c r="C5" i="5"/>
  <c r="H5" i="5"/>
  <c r="B5" i="5"/>
  <c r="B4" i="5"/>
  <c r="G4" i="5" s="1"/>
  <c r="C2" i="5"/>
  <c r="H3" i="5"/>
  <c r="D2" i="5"/>
  <c r="D6" i="5"/>
  <c r="E2" i="5"/>
  <c r="G2" i="5" s="1"/>
  <c r="B3" i="5"/>
  <c r="B6" i="5" s="1"/>
  <c r="H2" i="5"/>
  <c r="H6" i="5" s="1"/>
  <c r="E5" i="5"/>
  <c r="G5" i="5" l="1"/>
  <c r="C6" i="5"/>
  <c r="F4" i="5"/>
  <c r="F6" i="5"/>
  <c r="G3" i="5"/>
  <c r="F5" i="5"/>
  <c r="E6" i="5"/>
  <c r="F3" i="5"/>
  <c r="F2" i="5"/>
</calcChain>
</file>

<file path=xl/sharedStrings.xml><?xml version="1.0" encoding="utf-8"?>
<sst xmlns="http://schemas.openxmlformats.org/spreadsheetml/2006/main" count="61" uniqueCount="17">
  <si>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</si>
  <si>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</si>
  <si>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</si>
  <si>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</si>
  <si>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</si>
  <si>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</si>
  <si>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</si>
  <si>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</si>
  <si>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</si>
  <si>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</si>
  <si>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</si>
  <si>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</si>
  <si>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</si>
  <si>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</si>
  <si>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</si>
  <si>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TOTAL 2011</t>
  </si>
  <si>
    <t>PREV.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</si>
</sst>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M€&quot;"/>
  </numFmts>
  <fonts count="11">
    <font>
      <sz val="10"/>
      <name val="Courier"/>
    </font>
    <font>
      <sz val="10"/>
      <name val="Helv"/>
    </font>
    <font>
      <sz val="12"/>
      <name val="Arial"/>
      <family val="2"/>
    </font>
    <font>
      <sz val="12"/>
      <color indexed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u/>
      <sz val="11.5"/>
      <color theme="10"/>
      <name val="Courier"/>
      <family val="3"/>
    </font>
    <font>
      <b/>
      <u/>
      <sz val="11"/>
      <color theme="3" tint="-0.499984740745262"/>
      <name val="Arial"/>
      <family val="2"/>
    </font>
    <font>
      <b/>
      <sz val="11"/>
      <color theme="3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5">
    <xf numFmtId="0" fontId="0" fillId="0" borderId="0"/>
    <xf numFmtId="0" fontId="5" fillId="2" borderId="1"/>
    <xf numFmtId="9" fontId="1" fillId="0" borderId="0" applyFont="0" applyFill="0" applyBorder="0" applyAlignment="0" applyProtection="0"/>
    <xf numFmtId="0" fontId="4" fillId="3" borderId="2">
      <alignment horizont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 applyProtection="1"/>
    <xf numFmtId="0" fontId="2" fillId="0" borderId="0" xfId="0" applyFont="1"/>
    <xf numFmtId="0" fontId="3" fillId="0" borderId="0" xfId="0" applyFont="1" applyProtection="1"/>
    <xf numFmtId="0" fontId="6" fillId="0" borderId="3" xfId="0" applyFont="1" applyBorder="1"/>
    <xf numFmtId="0" fontId="6" fillId="0" borderId="4" xfId="0" applyFont="1" applyBorder="1"/>
    <xf numFmtId="0" fontId="7" fillId="4" borderId="5" xfId="0" applyFont="1" applyFill="1" applyBorder="1"/>
    <xf numFmtId="164" fontId="7" fillId="4" borderId="6" xfId="0" applyNumberFormat="1" applyFont="1" applyFill="1" applyBorder="1"/>
    <xf numFmtId="164" fontId="6" fillId="4" borderId="6" xfId="0" applyNumberFormat="1" applyFont="1" applyFill="1" applyBorder="1"/>
    <xf numFmtId="0" fontId="7" fillId="0" borderId="5" xfId="0" applyFont="1" applyBorder="1"/>
    <xf numFmtId="164" fontId="7" fillId="0" borderId="6" xfId="0" applyNumberFormat="1" applyFont="1" applyBorder="1"/>
    <xf numFmtId="164" fontId="6" fillId="0" borderId="6" xfId="0" applyNumberFormat="1" applyFont="1" applyBorder="1"/>
    <xf numFmtId="0" fontId="6" fillId="4" borderId="5" xfId="0" applyFont="1" applyFill="1" applyBorder="1"/>
    <xf numFmtId="164" fontId="9" fillId="4" borderId="6" xfId="4" applyNumberFormat="1" applyFont="1" applyFill="1" applyBorder="1" applyAlignment="1" applyProtection="1"/>
    <xf numFmtId="9" fontId="6" fillId="4" borderId="6" xfId="2" applyFont="1" applyFill="1" applyBorder="1"/>
    <xf numFmtId="9" fontId="6" fillId="0" borderId="6" xfId="2" applyFont="1" applyBorder="1"/>
    <xf numFmtId="164" fontId="10" fillId="4" borderId="6" xfId="4" applyNumberFormat="1" applyFont="1" applyFill="1" applyBorder="1" applyAlignment="1" applyProtection="1"/>
  </cellXfs>
  <cellStyles count="5">
    <cellStyle name="Lien hypertexte" xfId="4" builtinId="8"/>
    <cellStyle name="ligne" xfId="1"/>
    <cellStyle name="Normal" xfId="0" builtinId="0"/>
    <cellStyle name="Pourcentage" xfId="2" builtinId="5"/>
    <cellStyle name="TITCOL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dbl" strike="noStrike" baseline="0">
                <a:solidFill>
                  <a:srgbClr val="6633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VENTES FRANCE 2005</a:t>
            </a:r>
          </a:p>
        </c:rich>
      </c:tx>
      <c:layout>
        <c:manualLayout>
          <c:xMode val="edge"/>
          <c:yMode val="edge"/>
          <c:x val="0.38541666666666696"/>
          <c:y val="2.0202020202020211E-2"/>
        </c:manualLayout>
      </c:layout>
      <c:overlay val="0"/>
      <c:spPr>
        <a:solidFill>
          <a:srgbClr val="C0C0C0"/>
        </a:solidFill>
        <a:ln w="12700">
          <a:pattFill prst="pct75">
            <a:fgClr>
              <a:srgbClr val="000080"/>
            </a:fgClr>
            <a:bgClr>
              <a:srgbClr val="FFFFFF"/>
            </a:bgClr>
          </a:patt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5"/>
      <c:hPercent val="100"/>
      <c:rotY val="50"/>
      <c:depthPercent val="200"/>
      <c:rAngAx val="0"/>
      <c:perspective val="3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1041666666666666E-2"/>
          <c:y val="9.4276094276094277E-2"/>
          <c:w val="0.87291666666666667"/>
          <c:h val="0.8265993265993268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'TOTAL FRANCE'!$A$2</c:f>
              <c:strCache>
                <c:ptCount val="1"/>
                <c:pt idx="0">
                  <c:v>International</c:v>
                </c:pt>
              </c:strCache>
            </c:strRef>
          </c:tx>
          <c:spPr>
            <a:gradFill rotWithShape="0">
              <a:gsLst>
                <a:gs pos="0">
                  <a:srgbClr val="996666"/>
                </a:gs>
                <a:gs pos="100000">
                  <a:srgbClr val="99666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'TOTAL FRANCE'!$B$1:$E$1</c:f>
              <c:strCache>
                <c:ptCount val="4"/>
                <c:pt idx="0">
                  <c:v>TRIM.1</c:v>
                </c:pt>
                <c:pt idx="1">
                  <c:v>TRIM.2</c:v>
                </c:pt>
                <c:pt idx="2">
                  <c:v>TRIM.3</c:v>
                </c:pt>
                <c:pt idx="3">
                  <c:v>TRIM.4</c:v>
                </c:pt>
              </c:strCache>
            </c:strRef>
          </c:cat>
          <c:val>
            <c:numRef>
              <c:f>'TOTAL FRANCE'!$B$2:$E$2</c:f>
              <c:numCache>
                <c:formatCode>#,##0" M€"</c:formatCode>
                <c:ptCount val="4"/>
                <c:pt idx="0">
                  <c:v>234</c:v>
                </c:pt>
                <c:pt idx="1">
                  <c:v>240</c:v>
                </c:pt>
                <c:pt idx="2">
                  <c:v>273</c:v>
                </c:pt>
                <c:pt idx="3">
                  <c:v>317</c:v>
                </c:pt>
              </c:numCache>
            </c:numRef>
          </c:val>
        </c:ser>
        <c:ser>
          <c:idx val="1"/>
          <c:order val="1"/>
          <c:tx>
            <c:strRef>
              <c:f>'TOTAL FRANCE'!$A$3</c:f>
              <c:strCache>
                <c:ptCount val="1"/>
                <c:pt idx="0">
                  <c:v>Course</c:v>
                </c:pt>
              </c:strCache>
            </c:strRef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'TOTAL FRANCE'!$B$1:$E$1</c:f>
              <c:strCache>
                <c:ptCount val="4"/>
                <c:pt idx="0">
                  <c:v>TRIM.1</c:v>
                </c:pt>
                <c:pt idx="1">
                  <c:v>TRIM.2</c:v>
                </c:pt>
                <c:pt idx="2">
                  <c:v>TRIM.3</c:v>
                </c:pt>
                <c:pt idx="3">
                  <c:v>TRIM.4</c:v>
                </c:pt>
              </c:strCache>
            </c:strRef>
          </c:cat>
          <c:val>
            <c:numRef>
              <c:f>'TOTAL FRANCE'!$B$3:$E$3</c:f>
              <c:numCache>
                <c:formatCode>#,##0" M€"</c:formatCode>
                <c:ptCount val="4"/>
                <c:pt idx="0">
                  <c:v>193</c:v>
                </c:pt>
                <c:pt idx="1">
                  <c:v>185</c:v>
                </c:pt>
                <c:pt idx="2">
                  <c:v>171</c:v>
                </c:pt>
                <c:pt idx="3">
                  <c:v>193</c:v>
                </c:pt>
              </c:numCache>
            </c:numRef>
          </c:val>
        </c:ser>
        <c:ser>
          <c:idx val="2"/>
          <c:order val="2"/>
          <c:tx>
            <c:strRef>
              <c:f>'TOTAL FRANCE'!$A$4</c:f>
              <c:strCache>
                <c:ptCount val="1"/>
                <c:pt idx="0">
                  <c:v>Messagerie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100000">
                  <a:srgbClr val="C0C0C0">
                    <a:gamma/>
                    <a:shade val="46275"/>
                    <a:invGamma/>
                  </a:srgbClr>
                </a:gs>
              </a:gsLst>
              <a:lin ang="27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'TOTAL FRANCE'!$B$1:$E$1</c:f>
              <c:strCache>
                <c:ptCount val="4"/>
                <c:pt idx="0">
                  <c:v>TRIM.1</c:v>
                </c:pt>
                <c:pt idx="1">
                  <c:v>TRIM.2</c:v>
                </c:pt>
                <c:pt idx="2">
                  <c:v>TRIM.3</c:v>
                </c:pt>
                <c:pt idx="3">
                  <c:v>TRIM.4</c:v>
                </c:pt>
              </c:strCache>
            </c:strRef>
          </c:cat>
          <c:val>
            <c:numRef>
              <c:f>'TOTAL FRANCE'!$B$4:$E$4</c:f>
              <c:numCache>
                <c:formatCode>#,##0" M€"</c:formatCode>
                <c:ptCount val="4"/>
                <c:pt idx="0">
                  <c:v>233</c:v>
                </c:pt>
                <c:pt idx="1">
                  <c:v>257</c:v>
                </c:pt>
                <c:pt idx="2">
                  <c:v>238</c:v>
                </c:pt>
                <c:pt idx="3">
                  <c:v>241</c:v>
                </c:pt>
              </c:numCache>
            </c:numRef>
          </c:val>
        </c:ser>
        <c:ser>
          <c:idx val="3"/>
          <c:order val="3"/>
          <c:tx>
            <c:strRef>
              <c:f>'TOTAL FRANCE'!$A$5</c:f>
              <c:strCache>
                <c:ptCount val="1"/>
                <c:pt idx="0">
                  <c:v>Express</c:v>
                </c:pt>
              </c:strCache>
            </c:strRef>
          </c:tx>
          <c:spPr>
            <a:gradFill rotWithShape="0">
              <a:gsLst>
                <a:gs pos="0">
                  <a:srgbClr val="8080FF">
                    <a:gamma/>
                    <a:shade val="46275"/>
                    <a:invGamma/>
                  </a:srgbClr>
                </a:gs>
                <a:gs pos="100000">
                  <a:srgbClr val="8080FF"/>
                </a:gs>
              </a:gsLst>
              <a:lin ang="189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'TOTAL FRANCE'!$B$1:$E$1</c:f>
              <c:strCache>
                <c:ptCount val="4"/>
                <c:pt idx="0">
                  <c:v>TRIM.1</c:v>
                </c:pt>
                <c:pt idx="1">
                  <c:v>TRIM.2</c:v>
                </c:pt>
                <c:pt idx="2">
                  <c:v>TRIM.3</c:v>
                </c:pt>
                <c:pt idx="3">
                  <c:v>TRIM.4</c:v>
                </c:pt>
              </c:strCache>
            </c:strRef>
          </c:cat>
          <c:val>
            <c:numRef>
              <c:f>'TOTAL FRANCE'!$B$5:$E$5</c:f>
              <c:numCache>
                <c:formatCode>#,##0" M€"</c:formatCode>
                <c:ptCount val="4"/>
                <c:pt idx="0">
                  <c:v>199</c:v>
                </c:pt>
                <c:pt idx="1">
                  <c:v>221</c:v>
                </c:pt>
                <c:pt idx="2">
                  <c:v>222</c:v>
                </c:pt>
                <c:pt idx="3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50"/>
        <c:shape val="box"/>
        <c:axId val="35957760"/>
        <c:axId val="119059968"/>
        <c:axId val="134296000"/>
      </c:bar3DChart>
      <c:catAx>
        <c:axId val="3595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66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périodes</a:t>
                </a:r>
              </a:p>
            </c:rich>
          </c:tx>
          <c:layout>
            <c:manualLayout>
              <c:xMode val="edge"/>
              <c:yMode val="edge"/>
              <c:x val="0.15520833333333345"/>
              <c:y val="0.85353535353535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663300"/>
                </a:solidFill>
                <a:latin typeface="Helv"/>
                <a:ea typeface="Helv"/>
                <a:cs typeface="Helv"/>
              </a:defRPr>
            </a:pPr>
            <a:endParaRPr lang="fr-FR"/>
          </a:p>
        </c:txPr>
        <c:crossAx val="119059968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119059968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66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VENTES</a:t>
                </a:r>
              </a:p>
            </c:rich>
          </c:tx>
          <c:layout>
            <c:manualLayout>
              <c:xMode val="edge"/>
              <c:yMode val="edge"/>
              <c:x val="0.85104166666666692"/>
              <c:y val="0.372053872053872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&quot; M€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663300"/>
                </a:solidFill>
                <a:latin typeface="Helv"/>
                <a:ea typeface="Helv"/>
                <a:cs typeface="Helv"/>
              </a:defRPr>
            </a:pPr>
            <a:endParaRPr lang="fr-FR"/>
          </a:p>
        </c:txPr>
        <c:crossAx val="35957760"/>
        <c:crosses val="max"/>
        <c:crossBetween val="between"/>
      </c:valAx>
      <c:serAx>
        <c:axId val="13429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66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ACTIVITE</a:t>
                </a:r>
              </a:p>
            </c:rich>
          </c:tx>
          <c:layout>
            <c:manualLayout>
              <c:xMode val="edge"/>
              <c:yMode val="edge"/>
              <c:x val="0.65208333333333368"/>
              <c:y val="0.81481481481481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663300"/>
                </a:solidFill>
                <a:latin typeface="Helv"/>
                <a:ea typeface="Helv"/>
                <a:cs typeface="Helv"/>
              </a:defRPr>
            </a:pPr>
            <a:endParaRPr lang="fr-FR"/>
          </a:p>
        </c:txPr>
        <c:crossAx val="119059968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="92" workbookViewId="0">
      <selection activeCell="F1" sqref="F1:G1"/>
    </sheetView>
  </sheetViews>
  <sheetFormatPr baseColWidth="10" defaultColWidth="9" defaultRowHeight="15"/>
  <cols>
    <col min="1" max="1" width="20.625" style="2" customWidth="1"/>
    <col min="2" max="5" width="9.375" style="2" customWidth="1"/>
    <col min="6" max="7" width="11.5" style="2" customWidth="1"/>
    <col min="8" max="16384" width="9" style="2"/>
  </cols>
  <sheetData>
    <row r="1" spans="1:19" ht="17.25" customHeight="1" thickBo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16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6" t="s">
        <v>5</v>
      </c>
      <c r="B2" s="7">
        <v>71</v>
      </c>
      <c r="C2" s="7">
        <v>69</v>
      </c>
      <c r="D2" s="7">
        <v>77</v>
      </c>
      <c r="E2" s="7">
        <v>87</v>
      </c>
      <c r="F2" s="7">
        <f>SUM(International)</f>
        <v>304</v>
      </c>
      <c r="G2" s="8">
        <f>SUM(International)*(coeff)</f>
        <v>331.36</v>
      </c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7.25" customHeight="1">
      <c r="A3" s="9" t="s">
        <v>6</v>
      </c>
      <c r="B3" s="10">
        <v>55</v>
      </c>
      <c r="C3" s="10">
        <v>57</v>
      </c>
      <c r="D3" s="10">
        <v>57</v>
      </c>
      <c r="E3" s="10">
        <v>59</v>
      </c>
      <c r="F3" s="10">
        <f>SUM(Course)</f>
        <v>228</v>
      </c>
      <c r="G3" s="11">
        <f>SUM(Course)*(coeff)</f>
        <v>248.52</v>
      </c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7.25" customHeight="1">
      <c r="A4" s="6" t="s">
        <v>7</v>
      </c>
      <c r="B4" s="7">
        <v>60</v>
      </c>
      <c r="C4" s="7">
        <v>65</v>
      </c>
      <c r="D4" s="7">
        <v>63</v>
      </c>
      <c r="E4" s="7">
        <v>65</v>
      </c>
      <c r="F4" s="7">
        <f>SUM(Messagerie)</f>
        <v>253</v>
      </c>
      <c r="G4" s="8">
        <f>SUM(Messagerie)*(coeff)</f>
        <v>275.77000000000004</v>
      </c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7.25" customHeight="1">
      <c r="A5" s="9" t="s">
        <v>8</v>
      </c>
      <c r="B5" s="10">
        <v>43</v>
      </c>
      <c r="C5" s="10">
        <v>48</v>
      </c>
      <c r="D5" s="10">
        <v>49</v>
      </c>
      <c r="E5" s="10">
        <v>48</v>
      </c>
      <c r="F5" s="10">
        <f>SUM(Express)</f>
        <v>188</v>
      </c>
      <c r="G5" s="11">
        <f>SUM(Express)*(coeff)</f>
        <v>204.92000000000002</v>
      </c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7.25" customHeight="1">
      <c r="A6" s="12" t="s">
        <v>9</v>
      </c>
      <c r="B6" s="8">
        <f>SUM(TRIM.1)</f>
        <v>229</v>
      </c>
      <c r="C6" s="8">
        <f>SUM(TRIM.2)</f>
        <v>239</v>
      </c>
      <c r="D6" s="8">
        <f>SUM(TRIM.3)</f>
        <v>246</v>
      </c>
      <c r="E6" s="8">
        <f>SUM(TRIM.4)</f>
        <v>259</v>
      </c>
      <c r="F6" s="8">
        <f>SUM(Région_EST)</f>
        <v>973</v>
      </c>
      <c r="G6" s="16">
        <f>SUM(PREV._94)</f>
        <v>1060.5700000000002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="92" workbookViewId="0"/>
  </sheetViews>
  <sheetFormatPr baseColWidth="10" defaultColWidth="9" defaultRowHeight="15"/>
  <cols>
    <col min="1" max="1" width="20.625" style="2" customWidth="1"/>
    <col min="2" max="5" width="9.375" style="2" customWidth="1"/>
    <col min="6" max="7" width="11.5" style="2" customWidth="1"/>
    <col min="8" max="16384" width="9" style="2"/>
  </cols>
  <sheetData>
    <row r="1" spans="1:19" ht="17.25" customHeight="1" thickBot="1">
      <c r="A1" s="4" t="s">
        <v>10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16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6" t="s">
        <v>5</v>
      </c>
      <c r="B2" s="7">
        <v>51</v>
      </c>
      <c r="C2" s="7">
        <v>49</v>
      </c>
      <c r="D2" s="7">
        <v>57</v>
      </c>
      <c r="E2" s="7">
        <v>67</v>
      </c>
      <c r="F2" s="7">
        <f>SUM(International)</f>
        <v>224</v>
      </c>
      <c r="G2" s="8">
        <f>SUM(International)*(coeff)</f>
        <v>239.68</v>
      </c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7.25" customHeight="1">
      <c r="A3" s="9" t="s">
        <v>6</v>
      </c>
      <c r="B3" s="10">
        <v>35</v>
      </c>
      <c r="C3" s="10">
        <v>37</v>
      </c>
      <c r="D3" s="10">
        <v>37</v>
      </c>
      <c r="E3" s="10">
        <v>39</v>
      </c>
      <c r="F3" s="10">
        <f>SUM(Course)</f>
        <v>148</v>
      </c>
      <c r="G3" s="11">
        <f>SUM(Course)*(coeff)</f>
        <v>158.36000000000001</v>
      </c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7.25" customHeight="1">
      <c r="A4" s="6" t="s">
        <v>7</v>
      </c>
      <c r="B4" s="7">
        <v>40</v>
      </c>
      <c r="C4" s="7">
        <v>45</v>
      </c>
      <c r="D4" s="7">
        <v>43</v>
      </c>
      <c r="E4" s="7">
        <v>45</v>
      </c>
      <c r="F4" s="7">
        <f>SUM(Messagerie)</f>
        <v>173</v>
      </c>
      <c r="G4" s="8">
        <f>SUM(Messagerie)*(coeff)</f>
        <v>185.11</v>
      </c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7.25" customHeight="1">
      <c r="A5" s="9" t="s">
        <v>8</v>
      </c>
      <c r="B5" s="10">
        <v>23</v>
      </c>
      <c r="C5" s="10">
        <v>28</v>
      </c>
      <c r="D5" s="10">
        <v>29</v>
      </c>
      <c r="E5" s="10">
        <v>28</v>
      </c>
      <c r="F5" s="10">
        <f>SUM(Express)</f>
        <v>108</v>
      </c>
      <c r="G5" s="11">
        <f>SUM(Express)*(coeff)</f>
        <v>115.56</v>
      </c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7.25" customHeight="1">
      <c r="A6" s="12" t="s">
        <v>9</v>
      </c>
      <c r="B6" s="8">
        <f>SUM(TRIM.1)</f>
        <v>149</v>
      </c>
      <c r="C6" s="8">
        <f>SUM(TRIM.2)</f>
        <v>159</v>
      </c>
      <c r="D6" s="8">
        <f>SUM(TRIM.3)</f>
        <v>166</v>
      </c>
      <c r="E6" s="8">
        <f>SUM(TRIM.4)</f>
        <v>179</v>
      </c>
      <c r="F6" s="8">
        <f>SUM(Région_NORD)</f>
        <v>653</v>
      </c>
      <c r="G6" s="16">
        <f>SUM(PREV._94)</f>
        <v>698.71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="92" workbookViewId="0"/>
  </sheetViews>
  <sheetFormatPr baseColWidth="10" defaultColWidth="9" defaultRowHeight="15"/>
  <cols>
    <col min="1" max="1" width="20.625" style="2" customWidth="1"/>
    <col min="2" max="5" width="9.375" style="2" customWidth="1"/>
    <col min="6" max="7" width="11.5" style="2" customWidth="1"/>
    <col min="8" max="16384" width="9" style="2"/>
  </cols>
  <sheetData>
    <row r="1" spans="1:19" ht="17.25" customHeight="1" thickBot="1">
      <c r="A1" s="4" t="s">
        <v>11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16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6" t="s">
        <v>5</v>
      </c>
      <c r="B2" s="7">
        <v>85</v>
      </c>
      <c r="C2" s="7">
        <v>98</v>
      </c>
      <c r="D2" s="7">
        <v>113</v>
      </c>
      <c r="E2" s="7">
        <v>134</v>
      </c>
      <c r="F2" s="7">
        <f>SUM(International)</f>
        <v>430</v>
      </c>
      <c r="G2" s="8">
        <f>SUM(International)*(coeff)</f>
        <v>481.6</v>
      </c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7.25" customHeight="1">
      <c r="A3" s="9" t="s">
        <v>6</v>
      </c>
      <c r="B3" s="10">
        <v>71</v>
      </c>
      <c r="C3" s="10">
        <v>59</v>
      </c>
      <c r="D3" s="10">
        <v>45</v>
      </c>
      <c r="E3" s="10">
        <v>62</v>
      </c>
      <c r="F3" s="10">
        <f>SUM(Course)</f>
        <v>237</v>
      </c>
      <c r="G3" s="11">
        <f>SUM(Course)*(coeff)</f>
        <v>265.44</v>
      </c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7.25" customHeight="1">
      <c r="A4" s="6" t="s">
        <v>7</v>
      </c>
      <c r="B4" s="7">
        <v>80</v>
      </c>
      <c r="C4" s="7">
        <v>92</v>
      </c>
      <c r="D4" s="7">
        <v>78</v>
      </c>
      <c r="E4" s="7">
        <v>75</v>
      </c>
      <c r="F4" s="7">
        <f>SUM(Messagerie)</f>
        <v>325</v>
      </c>
      <c r="G4" s="8">
        <f>SUM(Messagerie)*(coeff)</f>
        <v>364.00000000000006</v>
      </c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7.25" customHeight="1">
      <c r="A5" s="9" t="s">
        <v>8</v>
      </c>
      <c r="B5" s="10">
        <v>86</v>
      </c>
      <c r="C5" s="10">
        <v>96</v>
      </c>
      <c r="D5" s="10">
        <v>98</v>
      </c>
      <c r="E5" s="10">
        <v>100</v>
      </c>
      <c r="F5" s="10">
        <f>SUM(Express)</f>
        <v>380</v>
      </c>
      <c r="G5" s="11">
        <f>SUM(Express)*(coeff)</f>
        <v>425.6</v>
      </c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7.25" customHeight="1">
      <c r="A6" s="12" t="s">
        <v>9</v>
      </c>
      <c r="B6" s="8">
        <f>SUM(TRIM.1)</f>
        <v>322</v>
      </c>
      <c r="C6" s="8">
        <f>SUM(TRIM.2)</f>
        <v>345</v>
      </c>
      <c r="D6" s="8">
        <f>SUM(TRIM.3)</f>
        <v>334</v>
      </c>
      <c r="E6" s="8">
        <f>SUM(TRIM.4)</f>
        <v>371</v>
      </c>
      <c r="F6" s="8">
        <f>SUM(Région_OUEST)</f>
        <v>1372</v>
      </c>
      <c r="G6" s="16">
        <f>SUM(PREV._94)</f>
        <v>1536.6399999999999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92" workbookViewId="0"/>
  </sheetViews>
  <sheetFormatPr baseColWidth="10" defaultColWidth="9" defaultRowHeight="15"/>
  <cols>
    <col min="1" max="1" width="20.625" style="2" customWidth="1"/>
    <col min="2" max="5" width="9.375" style="2" customWidth="1"/>
    <col min="6" max="7" width="11.5" style="2" customWidth="1"/>
    <col min="8" max="16384" width="9" style="2"/>
  </cols>
  <sheetData>
    <row r="1" spans="1:12" ht="17.25" customHeight="1" thickBot="1">
      <c r="A1" s="4" t="s">
        <v>12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16</v>
      </c>
      <c r="H1" s="1"/>
      <c r="I1" s="1"/>
      <c r="J1" s="1"/>
      <c r="K1" s="1"/>
      <c r="L1" s="1"/>
    </row>
    <row r="2" spans="1:12" ht="17.25" customHeight="1">
      <c r="A2" s="6" t="s">
        <v>5</v>
      </c>
      <c r="B2" s="7">
        <v>27</v>
      </c>
      <c r="C2" s="7">
        <v>24</v>
      </c>
      <c r="D2" s="7">
        <v>26</v>
      </c>
      <c r="E2" s="7">
        <v>29</v>
      </c>
      <c r="F2" s="7">
        <f>SUM(International)</f>
        <v>106</v>
      </c>
      <c r="G2" s="8">
        <f>SUM(International)*(coeff)</f>
        <v>116.60000000000001</v>
      </c>
      <c r="H2" s="3"/>
      <c r="I2" s="3"/>
      <c r="J2" s="1"/>
      <c r="K2" s="1"/>
      <c r="L2" s="1"/>
    </row>
    <row r="3" spans="1:12" ht="17.25" customHeight="1">
      <c r="A3" s="9" t="s">
        <v>6</v>
      </c>
      <c r="B3" s="10">
        <v>32</v>
      </c>
      <c r="C3" s="10">
        <v>32</v>
      </c>
      <c r="D3" s="10">
        <v>32</v>
      </c>
      <c r="E3" s="10">
        <v>33</v>
      </c>
      <c r="F3" s="10">
        <f>SUM(Course)</f>
        <v>129</v>
      </c>
      <c r="G3" s="11">
        <f>SUM(Course)*(coeff)</f>
        <v>141.9</v>
      </c>
      <c r="H3" s="3"/>
      <c r="I3" s="3"/>
      <c r="J3" s="1"/>
      <c r="K3" s="1"/>
      <c r="L3" s="1"/>
    </row>
    <row r="4" spans="1:12" ht="17.25" customHeight="1">
      <c r="A4" s="6" t="s">
        <v>7</v>
      </c>
      <c r="B4" s="7">
        <v>53</v>
      </c>
      <c r="C4" s="7">
        <v>55</v>
      </c>
      <c r="D4" s="7">
        <v>54</v>
      </c>
      <c r="E4" s="7">
        <v>56</v>
      </c>
      <c r="F4" s="7">
        <f>SUM(Messagerie)</f>
        <v>218</v>
      </c>
      <c r="G4" s="8">
        <f>SUM(Messagerie)*(coeff)</f>
        <v>239.8</v>
      </c>
      <c r="H4" s="3"/>
      <c r="I4" s="3"/>
      <c r="J4" s="1"/>
      <c r="K4" s="1"/>
      <c r="L4" s="1"/>
    </row>
    <row r="5" spans="1:12" ht="17.25" customHeight="1">
      <c r="A5" s="9" t="s">
        <v>8</v>
      </c>
      <c r="B5" s="10">
        <v>47</v>
      </c>
      <c r="C5" s="10">
        <v>49</v>
      </c>
      <c r="D5" s="10">
        <v>46</v>
      </c>
      <c r="E5" s="10">
        <v>43</v>
      </c>
      <c r="F5" s="10">
        <f>SUM(Express)</f>
        <v>185</v>
      </c>
      <c r="G5" s="11">
        <f>SUM(Express)*(coeff)</f>
        <v>203.50000000000003</v>
      </c>
      <c r="H5" s="3"/>
      <c r="I5" s="3"/>
      <c r="J5" s="1"/>
      <c r="K5" s="1"/>
      <c r="L5" s="1"/>
    </row>
    <row r="6" spans="1:12" ht="17.25" customHeight="1">
      <c r="A6" s="12" t="s">
        <v>9</v>
      </c>
      <c r="B6" s="8">
        <f>SUM(TRIM.1)</f>
        <v>159</v>
      </c>
      <c r="C6" s="8">
        <f>SUM(TRIM.2)</f>
        <v>160</v>
      </c>
      <c r="D6" s="8">
        <f>SUM(TRIM.3)</f>
        <v>158</v>
      </c>
      <c r="E6" s="8">
        <f>SUM(TRIM.4)</f>
        <v>161</v>
      </c>
      <c r="F6" s="8">
        <f>SUM(Région_SUD)</f>
        <v>638</v>
      </c>
      <c r="G6" s="16">
        <f>SUM(PREV._94)</f>
        <v>701.80000000000007</v>
      </c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zoomScale="92" workbookViewId="0">
      <selection activeCell="H11" sqref="H11"/>
    </sheetView>
  </sheetViews>
  <sheetFormatPr baseColWidth="10" defaultColWidth="9" defaultRowHeight="15"/>
  <cols>
    <col min="1" max="1" width="20.625" style="2" customWidth="1"/>
    <col min="2" max="5" width="9.375" style="2" customWidth="1"/>
    <col min="6" max="6" width="11.5" style="2" customWidth="1"/>
    <col min="7" max="7" width="7.5" style="2" customWidth="1"/>
    <col min="8" max="8" width="12.125" style="2" customWidth="1"/>
    <col min="9" max="9" width="9" style="2" customWidth="1"/>
    <col min="10" max="10" width="10.75" style="2" customWidth="1"/>
    <col min="11" max="16384" width="9" style="2"/>
  </cols>
  <sheetData>
    <row r="1" spans="1:20" ht="17.25" customHeight="1" thickBot="1">
      <c r="A1" s="4" t="s">
        <v>13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15</v>
      </c>
      <c r="G1" s="5" t="s">
        <v>14</v>
      </c>
      <c r="H1" s="5" t="s">
        <v>16</v>
      </c>
      <c r="I1" s="1"/>
      <c r="J1" s="7">
        <f>SUM('REGION EST:REGION SUD'!B2:E5)</f>
        <v>3636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25" customHeight="1">
      <c r="A2" s="6" t="s">
        <v>5</v>
      </c>
      <c r="B2" s="7">
        <f>'REGION OUEST'!B2+'REGION EST'!B2+'REGION SUD'!B2+'REGION NORD'!B2</f>
        <v>234</v>
      </c>
      <c r="C2" s="7">
        <f>'REGION OUEST'!C2+'REGION EST'!C2+'REGION SUD'!C2+'REGION NORD'!C2</f>
        <v>240</v>
      </c>
      <c r="D2" s="7">
        <f>'REGION OUEST'!D2+'REGION EST'!D2+'REGION SUD'!D2+'REGION NORD'!D2</f>
        <v>273</v>
      </c>
      <c r="E2" s="7">
        <f>'REGION OUEST'!E2+'REGION EST'!E2+'REGION SUD'!E2+'REGION NORD'!E2</f>
        <v>317</v>
      </c>
      <c r="F2" s="7">
        <f>SUM(International)</f>
        <v>1064</v>
      </c>
      <c r="G2" s="14">
        <f>SUM(International)/TOTAL</f>
        <v>0.29262926292629265</v>
      </c>
      <c r="H2" s="8">
        <f>SUM('REGION EST:REGION SUD'!G2)</f>
        <v>1169.2399999999998</v>
      </c>
      <c r="I2" s="3"/>
      <c r="J2" s="10">
        <f>SUM('REGION EST:REGION SUD'!B2:E5)</f>
        <v>3636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7.25" customHeight="1">
      <c r="A3" s="9" t="s">
        <v>6</v>
      </c>
      <c r="B3" s="10">
        <f>'REGION OUEST'!B3+'REGION EST'!B3+'REGION SUD'!B3+'REGION NORD'!B3</f>
        <v>193</v>
      </c>
      <c r="C3" s="10">
        <f>'REGION OUEST'!C3+'REGION EST'!C3+'REGION SUD'!C3+'REGION NORD'!C3</f>
        <v>185</v>
      </c>
      <c r="D3" s="10">
        <f>'REGION OUEST'!D3+'REGION EST'!D3+'REGION SUD'!D3+'REGION NORD'!D3</f>
        <v>171</v>
      </c>
      <c r="E3" s="10">
        <f>'REGION OUEST'!E3+'REGION EST'!E3+'REGION SUD'!E3+'REGION NORD'!E3</f>
        <v>193</v>
      </c>
      <c r="F3" s="10">
        <f>SUM(Course)</f>
        <v>742</v>
      </c>
      <c r="G3" s="15">
        <f>SUM(Course)/TOTAL</f>
        <v>0.20407040704070406</v>
      </c>
      <c r="H3" s="11">
        <f>SUM('REGION EST:REGION SUD'!G3)</f>
        <v>814.21999999999991</v>
      </c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7.25" customHeight="1">
      <c r="A4" s="6" t="s">
        <v>7</v>
      </c>
      <c r="B4" s="7">
        <f>'REGION OUEST'!B4+'REGION EST'!B4+'REGION SUD'!B4+'REGION NORD'!B4</f>
        <v>233</v>
      </c>
      <c r="C4" s="7">
        <f>'REGION OUEST'!C4+'REGION EST'!C4+'REGION SUD'!C4+'REGION NORD'!C4</f>
        <v>257</v>
      </c>
      <c r="D4" s="7">
        <f>'REGION OUEST'!D4+'REGION EST'!D4+'REGION SUD'!D4+'REGION NORD'!D4</f>
        <v>238</v>
      </c>
      <c r="E4" s="7">
        <f>'REGION OUEST'!E4+'REGION EST'!E4+'REGION SUD'!E4+'REGION NORD'!E4</f>
        <v>241</v>
      </c>
      <c r="F4" s="7">
        <f>SUM(Messagerie)</f>
        <v>969</v>
      </c>
      <c r="G4" s="14">
        <f>SUM(Messagerie)/TOTAL</f>
        <v>0.26650165016501648</v>
      </c>
      <c r="H4" s="8">
        <f>SUM('REGION EST:REGION SUD'!G4)</f>
        <v>1064.68</v>
      </c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7.25" customHeight="1">
      <c r="A5" s="9" t="s">
        <v>8</v>
      </c>
      <c r="B5" s="10">
        <f>'REGION OUEST'!B5+'REGION EST'!B5+'REGION SUD'!B5+'REGION NORD'!B5</f>
        <v>199</v>
      </c>
      <c r="C5" s="10">
        <f>'REGION OUEST'!C5+'REGION EST'!C5+'REGION SUD'!C5+'REGION NORD'!C5</f>
        <v>221</v>
      </c>
      <c r="D5" s="10">
        <f>'REGION OUEST'!D5+'REGION EST'!D5+'REGION SUD'!D5+'REGION NORD'!D5</f>
        <v>222</v>
      </c>
      <c r="E5" s="10">
        <f>'REGION OUEST'!E5+'REGION EST'!E5+'REGION SUD'!E5+'REGION NORD'!E5</f>
        <v>219</v>
      </c>
      <c r="F5" s="10">
        <f>SUM(Express)</f>
        <v>861</v>
      </c>
      <c r="G5" s="15">
        <f>SUM(Express)/TOTAL</f>
        <v>0.23679867986798681</v>
      </c>
      <c r="H5" s="11">
        <f>SUM('REGION EST:REGION SUD'!G5)</f>
        <v>949.58</v>
      </c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7.25" customHeight="1">
      <c r="A6" s="12" t="s">
        <v>9</v>
      </c>
      <c r="B6" s="8">
        <f>SUM(TRIM.1)</f>
        <v>859</v>
      </c>
      <c r="C6" s="8">
        <f>SUM(TRIM.2)</f>
        <v>903</v>
      </c>
      <c r="D6" s="8">
        <f>SUM(TRIM.3)</f>
        <v>904</v>
      </c>
      <c r="E6" s="8">
        <f>SUM(TRIM.4)</f>
        <v>970</v>
      </c>
      <c r="F6" s="8">
        <f>SUM(FRANCE)</f>
        <v>3636</v>
      </c>
      <c r="G6" s="13"/>
      <c r="H6" s="16">
        <f>SUM(H2:H5)</f>
        <v>3997.7199999999993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1"/>
      <c r="C7" s="1"/>
      <c r="D7" s="1"/>
      <c r="E7" s="1"/>
      <c r="G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"/>
      <c r="C8" s="1"/>
      <c r="D8" s="1"/>
      <c r="E8" s="1"/>
      <c r="G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53</vt:i4>
      </vt:variant>
    </vt:vector>
  </HeadingPairs>
  <TitlesOfParts>
    <vt:vector size="59" baseType="lpstr">
      <vt:lpstr>REGION EST</vt:lpstr>
      <vt:lpstr>REGION NORD</vt:lpstr>
      <vt:lpstr>REGION OUEST</vt:lpstr>
      <vt:lpstr>REGION SUD</vt:lpstr>
      <vt:lpstr>TOTAL FRANCE</vt:lpstr>
      <vt:lpstr>Graph1</vt:lpstr>
      <vt:lpstr>'REGION NORD'!Course</vt:lpstr>
      <vt:lpstr>'REGION OUEST'!Course</vt:lpstr>
      <vt:lpstr>'REGION SUD'!Course</vt:lpstr>
      <vt:lpstr>'TOTAL FRANCE'!Course</vt:lpstr>
      <vt:lpstr>Course</vt:lpstr>
      <vt:lpstr>'REGION NORD'!Express</vt:lpstr>
      <vt:lpstr>'REGION OUEST'!Express</vt:lpstr>
      <vt:lpstr>'REGION SUD'!Express</vt:lpstr>
      <vt:lpstr>'TOTAL FRANCE'!Express</vt:lpstr>
      <vt:lpstr>Express</vt:lpstr>
      <vt:lpstr>FRANCE</vt:lpstr>
      <vt:lpstr>'REGION NORD'!International</vt:lpstr>
      <vt:lpstr>'REGION OUEST'!International</vt:lpstr>
      <vt:lpstr>'REGION SUD'!International</vt:lpstr>
      <vt:lpstr>'TOTAL FRANCE'!International</vt:lpstr>
      <vt:lpstr>International</vt:lpstr>
      <vt:lpstr>'REGION NORD'!Messagerie</vt:lpstr>
      <vt:lpstr>'REGION OUEST'!Messagerie</vt:lpstr>
      <vt:lpstr>'REGION SUD'!Messagerie</vt:lpstr>
      <vt:lpstr>'TOTAL FRANCE'!Messagerie</vt:lpstr>
      <vt:lpstr>Messagerie</vt:lpstr>
      <vt:lpstr>'REGION NORD'!PREV._94</vt:lpstr>
      <vt:lpstr>'REGION OUEST'!PREV._94</vt:lpstr>
      <vt:lpstr>'REGION SUD'!PREV._94</vt:lpstr>
      <vt:lpstr>PREV._94</vt:lpstr>
      <vt:lpstr>Région_EST</vt:lpstr>
      <vt:lpstr>Région_NORD</vt:lpstr>
      <vt:lpstr>Région_OUEST</vt:lpstr>
      <vt:lpstr>Région_SUD</vt:lpstr>
      <vt:lpstr>'REGION NORD'!TOTAL_93</vt:lpstr>
      <vt:lpstr>'REGION OUEST'!TOTAL_93</vt:lpstr>
      <vt:lpstr>'REGION SUD'!TOTAL_93</vt:lpstr>
      <vt:lpstr>'TOTAL FRANCE'!TOTAL_93</vt:lpstr>
      <vt:lpstr>'REGION NORD'!TRIM.1</vt:lpstr>
      <vt:lpstr>'REGION OUEST'!TRIM.1</vt:lpstr>
      <vt:lpstr>'REGION SUD'!TRIM.1</vt:lpstr>
      <vt:lpstr>'TOTAL FRANCE'!TRIM.1</vt:lpstr>
      <vt:lpstr>TRIM.1</vt:lpstr>
      <vt:lpstr>'REGION NORD'!TRIM.2</vt:lpstr>
      <vt:lpstr>'REGION OUEST'!TRIM.2</vt:lpstr>
      <vt:lpstr>'REGION SUD'!TRIM.2</vt:lpstr>
      <vt:lpstr>'TOTAL FRANCE'!TRIM.2</vt:lpstr>
      <vt:lpstr>TRIM.2</vt:lpstr>
      <vt:lpstr>'REGION NORD'!TRIM.3</vt:lpstr>
      <vt:lpstr>'REGION OUEST'!TRIM.3</vt:lpstr>
      <vt:lpstr>'REGION SUD'!TRIM.3</vt:lpstr>
      <vt:lpstr>'TOTAL FRANCE'!TRIM.3</vt:lpstr>
      <vt:lpstr>TRIM.3</vt:lpstr>
      <vt:lpstr>'REGION NORD'!TRIM.4</vt:lpstr>
      <vt:lpstr>'REGION OUEST'!TRIM.4</vt:lpstr>
      <vt:lpstr>'REGION SUD'!TRIM.4</vt:lpstr>
      <vt:lpstr>'TOTAL FRANCE'!TRIM.4</vt:lpstr>
      <vt:lpstr>TRIM.4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VENTES PAR REGION</dc:title>
  <dc:subject>exercice niveau 1</dc:subject>
  <dc:creator>IOS</dc:creator>
  <dc:description>- saisie de valeurs
- saisie de libellés
- outil somme
- format automatique
- insertion  de feuille
- suppression de feuille
- sélection multifeuilles
- actions sur un groupe</dc:description>
  <cp:lastModifiedBy>joel</cp:lastModifiedBy>
  <dcterms:created xsi:type="dcterms:W3CDTF">2009-03-12T08:24:22Z</dcterms:created>
  <dcterms:modified xsi:type="dcterms:W3CDTF">2011-02-22T09:38:12Z</dcterms:modified>
</cp:coreProperties>
</file>